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210" windowWidth="12120" windowHeight="7410" activeTab="0"/>
  </bookViews>
  <sheets>
    <sheet name="Exec Sum table" sheetId="1" r:id="rId1"/>
    <sheet name="rates summary" sheetId="2" r:id="rId2"/>
    <sheet name="rates" sheetId="3" r:id="rId3"/>
  </sheets>
  <externalReferences>
    <externalReference r:id="rId6"/>
  </externalReferences>
  <definedNames>
    <definedName name="NA">'rates summary'!#REF!</definedName>
  </definedNames>
  <calcPr fullCalcOnLoad="1"/>
</workbook>
</file>

<file path=xl/comments2.xml><?xml version="1.0" encoding="utf-8"?>
<comments xmlns="http://schemas.openxmlformats.org/spreadsheetml/2006/main">
  <authors>
    <author>Jeanette Simmons</author>
  </authors>
  <commentList>
    <comment ref="B269" authorId="0">
      <text>
        <r>
          <rPr>
            <b/>
            <sz val="8"/>
            <rFont val="Tahoma"/>
            <family val="0"/>
          </rPr>
          <t>Jeanette Simmons:</t>
        </r>
        <r>
          <rPr>
            <sz val="8"/>
            <rFont val="Tahoma"/>
            <family val="0"/>
          </rPr>
          <t xml:space="preserve">
From March 2002 going forward, this yield is based on the daily yields of the February 2031 issue.</t>
        </r>
      </text>
    </comment>
  </commentList>
</comments>
</file>

<file path=xl/sharedStrings.xml><?xml version="1.0" encoding="utf-8"?>
<sst xmlns="http://schemas.openxmlformats.org/spreadsheetml/2006/main" count="35" uniqueCount="25">
  <si>
    <t>30-yr treas</t>
  </si>
  <si>
    <t>Actual PBGC rate</t>
  </si>
  <si>
    <t>New measure less</t>
  </si>
  <si>
    <t>30 yr bond</t>
  </si>
  <si>
    <t>AFR - Annual</t>
  </si>
  <si>
    <t>AFR: Semi Ann</t>
  </si>
  <si>
    <t>AFR less 10-yr</t>
  </si>
  <si>
    <t>New Measure less AFR</t>
  </si>
  <si>
    <t>New Measure less 10 yr T</t>
  </si>
  <si>
    <t>Composite</t>
  </si>
  <si>
    <t>Monthly</t>
  </si>
  <si>
    <t>Monthly rate</t>
  </si>
  <si>
    <t>Weighted Rate</t>
  </si>
  <si>
    <t>Weighted</t>
  </si>
  <si>
    <t>Check</t>
  </si>
  <si>
    <t>Valuation Date</t>
  </si>
  <si>
    <t>Composite Rate</t>
  </si>
  <si>
    <t>4-Year</t>
  </si>
  <si>
    <t>Prior Month's</t>
  </si>
  <si>
    <t>Rate</t>
  </si>
  <si>
    <t>Treasury Securities Rate</t>
  </si>
  <si>
    <t>Pension Funding Interest Rates</t>
  </si>
  <si>
    <r>
      <t xml:space="preserve">Projected Interest rates in </t>
    </r>
    <r>
      <rPr>
        <b/>
        <sz val="10"/>
        <rFont val="Arial"/>
        <family val="2"/>
      </rPr>
      <t>BOLD</t>
    </r>
  </si>
  <si>
    <t>90% of rate</t>
  </si>
  <si>
    <t>105% of rate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</si>
</sst>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m\-yy"/>
    <numFmt numFmtId="166" formatCode="_(* #,##0.0_);_(* \(#,##0.0\);_(* &quot;-&quot;??_);_(@_)"/>
    <numFmt numFmtId="167" formatCode="_(* #,##0_);_(* \(#,##0\);_(* &quot;-&quot;??_);_(@_)"/>
    <numFmt numFmtId="168" formatCode="General_)"/>
    <numFmt numFmtId="169" formatCode="0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yyyy"/>
    <numFmt numFmtId="174" formatCode="00000"/>
    <numFmt numFmtId="175" formatCode="0.000"/>
    <numFmt numFmtId="176" formatCode="0.0000"/>
    <numFmt numFmtId="177" formatCode="0.00000"/>
    <numFmt numFmtId="178" formatCode="_(* #,##0.0000000000000000_);_(* \(#,##0.0000000000000000\);_(* &quot;-&quot;????????????????_);_(@_)"/>
    <numFmt numFmtId="179" formatCode="0.0%"/>
    <numFmt numFmtId="180" formatCode="0.000000"/>
    <numFmt numFmtId="181" formatCode="0;[Red]0"/>
    <numFmt numFmtId="182" formatCode="mmmm\ d\,\ yyyy"/>
  </numFmts>
  <fonts count="29">
    <font>
      <sz val="10"/>
      <name val="Arial"/>
      <family val="0"/>
    </font>
    <font>
      <sz val="8"/>
      <name val="Arial"/>
      <family val="2"/>
    </font>
    <font>
      <sz val="4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i/>
      <sz val="14"/>
      <color indexed="10"/>
      <name val="Arial"/>
      <family val="2"/>
    </font>
    <font>
      <b/>
      <i/>
      <sz val="15"/>
      <color indexed="10"/>
      <name val="Arial"/>
      <family val="2"/>
    </font>
    <font>
      <b/>
      <sz val="15.25"/>
      <name val="Arial"/>
      <family val="2"/>
    </font>
    <font>
      <sz val="9.25"/>
      <name val="Times New Roman"/>
      <family val="1"/>
    </font>
    <font>
      <b/>
      <sz val="11.5"/>
      <name val="Arial"/>
      <family val="2"/>
    </font>
    <font>
      <b/>
      <sz val="15.25"/>
      <name val="Times New Roman"/>
      <family val="1"/>
    </font>
    <font>
      <b/>
      <sz val="10.25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5"/>
      <name val="Times New Roman"/>
      <family val="1"/>
    </font>
    <font>
      <b/>
      <sz val="15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2" borderId="0" xfId="0" applyFill="1" applyAlignment="1">
      <alignment/>
    </xf>
    <xf numFmtId="43" fontId="0" fillId="0" borderId="0" xfId="15" applyNumberFormat="1" applyAlignment="1">
      <alignment/>
    </xf>
    <xf numFmtId="0" fontId="5" fillId="0" borderId="0" xfId="0" applyFont="1" applyAlignment="1">
      <alignment/>
    </xf>
    <xf numFmtId="43" fontId="0" fillId="0" borderId="0" xfId="15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15" fillId="0" borderId="0" xfId="0" applyNumberFormat="1" applyFont="1" applyAlignment="1">
      <alignment/>
    </xf>
    <xf numFmtId="43" fontId="15" fillId="0" borderId="0" xfId="15" applyFont="1" applyAlignment="1">
      <alignment horizontal="left"/>
    </xf>
    <xf numFmtId="164" fontId="15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164" fontId="16" fillId="0" borderId="0" xfId="0" applyNumberFormat="1" applyFont="1" applyAlignment="1" applyProtection="1">
      <alignment/>
      <protection/>
    </xf>
    <xf numFmtId="164" fontId="15" fillId="0" borderId="0" xfId="0" applyNumberFormat="1" applyFont="1" applyAlignment="1">
      <alignment/>
    </xf>
    <xf numFmtId="43" fontId="15" fillId="0" borderId="0" xfId="0" applyNumberFormat="1" applyFont="1" applyAlignment="1">
      <alignment/>
    </xf>
    <xf numFmtId="0" fontId="17" fillId="0" borderId="0" xfId="0" applyFont="1" applyAlignment="1">
      <alignment/>
    </xf>
    <xf numFmtId="43" fontId="15" fillId="0" borderId="0" xfId="15" applyFont="1" applyAlignment="1">
      <alignment horizontal="center" vertical="center"/>
    </xf>
    <xf numFmtId="2" fontId="15" fillId="0" borderId="0" xfId="0" applyNumberFormat="1" applyFont="1" applyAlignment="1">
      <alignment/>
    </xf>
    <xf numFmtId="43" fontId="15" fillId="0" borderId="0" xfId="15" applyFont="1" applyBorder="1" applyAlignment="1">
      <alignment horizontal="center" vertical="center"/>
    </xf>
    <xf numFmtId="164" fontId="18" fillId="0" borderId="0" xfId="0" applyNumberFormat="1" applyFont="1" applyAlignment="1">
      <alignment/>
    </xf>
    <xf numFmtId="43" fontId="15" fillId="0" borderId="0" xfId="15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3" fontId="23" fillId="0" borderId="0" xfId="15" applyFont="1" applyAlignment="1">
      <alignment/>
    </xf>
    <xf numFmtId="43" fontId="24" fillId="0" borderId="0" xfId="15" applyFont="1" applyAlignment="1">
      <alignment horizontal="left"/>
    </xf>
    <xf numFmtId="164" fontId="25" fillId="0" borderId="0" xfId="0" applyNumberFormat="1" applyFont="1" applyAlignment="1" applyProtection="1">
      <alignment/>
      <protection/>
    </xf>
    <xf numFmtId="14" fontId="15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2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182" fontId="26" fillId="0" borderId="0" xfId="0" applyNumberFormat="1" applyFont="1" applyAlignment="1">
      <alignment horizontal="center"/>
    </xf>
    <xf numFmtId="43" fontId="26" fillId="0" borderId="0" xfId="0" applyNumberFormat="1" applyFont="1" applyAlignment="1">
      <alignment/>
    </xf>
    <xf numFmtId="4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82" fontId="26" fillId="0" borderId="0" xfId="0" applyNumberFormat="1" applyFont="1" applyAlignment="1">
      <alignment horizontal="left"/>
    </xf>
    <xf numFmtId="43" fontId="21" fillId="0" borderId="0" xfId="15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Pension Funding Interest Rates
January 2000 - November 2005
Projection to January 2006
Treasury Securities Rate, Composite Bond Rate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05"/>
          <c:w val="0.8815"/>
          <c:h val="0.70225"/>
        </c:manualLayout>
      </c:layout>
      <c:lineChart>
        <c:grouping val="standard"/>
        <c:varyColors val="0"/>
        <c:ser>
          <c:idx val="3"/>
          <c:order val="0"/>
          <c:tx>
            <c:v>Composite Rate - Monthly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'rates summary'!$A$243:$A$315</c:f>
              <c:strCache>
                <c:ptCount val="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36801</c:v>
                </c:pt>
                <c:pt idx="10">
                  <c:v>36832</c:v>
                </c:pt>
                <c:pt idx="11">
                  <c:v>36863</c:v>
                </c:pt>
                <c:pt idx="12">
                  <c:v>36894</c:v>
                </c:pt>
                <c:pt idx="13">
                  <c:v>36925</c:v>
                </c:pt>
                <c:pt idx="14">
                  <c:v>36956</c:v>
                </c:pt>
                <c:pt idx="15">
                  <c:v>36987</c:v>
                </c:pt>
                <c:pt idx="16">
                  <c:v>37018</c:v>
                </c:pt>
                <c:pt idx="17">
                  <c:v>37049</c:v>
                </c:pt>
                <c:pt idx="18">
                  <c:v>37080</c:v>
                </c:pt>
                <c:pt idx="19">
                  <c:v>37111</c:v>
                </c:pt>
                <c:pt idx="20">
                  <c:v>37142</c:v>
                </c:pt>
                <c:pt idx="21">
                  <c:v>37173</c:v>
                </c:pt>
                <c:pt idx="22">
                  <c:v>37204</c:v>
                </c:pt>
                <c:pt idx="23">
                  <c:v>37235</c:v>
                </c:pt>
                <c:pt idx="24">
                  <c:v>37266</c:v>
                </c:pt>
                <c:pt idx="25">
                  <c:v>37297</c:v>
                </c:pt>
                <c:pt idx="26">
                  <c:v>37328</c:v>
                </c:pt>
                <c:pt idx="27">
                  <c:v>37359</c:v>
                </c:pt>
                <c:pt idx="28">
                  <c:v>37390</c:v>
                </c:pt>
                <c:pt idx="29">
                  <c:v>37421</c:v>
                </c:pt>
                <c:pt idx="30">
                  <c:v>37452</c:v>
                </c:pt>
                <c:pt idx="31">
                  <c:v>37483</c:v>
                </c:pt>
                <c:pt idx="32">
                  <c:v>37514</c:v>
                </c:pt>
                <c:pt idx="33">
                  <c:v>37544</c:v>
                </c:pt>
                <c:pt idx="34">
                  <c:v>37575</c:v>
                </c:pt>
                <c:pt idx="35">
                  <c:v>37605</c:v>
                </c:pt>
                <c:pt idx="36">
                  <c:v>37636</c:v>
                </c:pt>
                <c:pt idx="37">
                  <c:v>37667</c:v>
                </c:pt>
                <c:pt idx="38">
                  <c:v>37695</c:v>
                </c:pt>
                <c:pt idx="39">
                  <c:v>37726</c:v>
                </c:pt>
                <c:pt idx="40">
                  <c:v>37757</c:v>
                </c:pt>
                <c:pt idx="41">
                  <c:v>37788</c:v>
                </c:pt>
                <c:pt idx="42">
                  <c:v>37819</c:v>
                </c:pt>
                <c:pt idx="43">
                  <c:v>37850</c:v>
                </c:pt>
                <c:pt idx="44">
                  <c:v>37881</c:v>
                </c:pt>
                <c:pt idx="45">
                  <c:v>37912</c:v>
                </c:pt>
                <c:pt idx="46">
                  <c:v>37943</c:v>
                </c:pt>
                <c:pt idx="47">
                  <c:v>37974</c:v>
                </c:pt>
                <c:pt idx="48">
                  <c:v>38005</c:v>
                </c:pt>
                <c:pt idx="49">
                  <c:v>38036</c:v>
                </c:pt>
                <c:pt idx="50">
                  <c:v>38067</c:v>
                </c:pt>
                <c:pt idx="51">
                  <c:v>38098</c:v>
                </c:pt>
                <c:pt idx="52">
                  <c:v>38129</c:v>
                </c:pt>
                <c:pt idx="53">
                  <c:v>38160</c:v>
                </c:pt>
                <c:pt idx="54">
                  <c:v>38191</c:v>
                </c:pt>
                <c:pt idx="55">
                  <c:v>38222</c:v>
                </c:pt>
                <c:pt idx="56">
                  <c:v>38253</c:v>
                </c:pt>
                <c:pt idx="57">
                  <c:v>38284</c:v>
                </c:pt>
                <c:pt idx="58">
                  <c:v>38315</c:v>
                </c:pt>
                <c:pt idx="59">
                  <c:v>38346</c:v>
                </c:pt>
                <c:pt idx="60">
                  <c:v>38377</c:v>
                </c:pt>
                <c:pt idx="61">
                  <c:v>38408</c:v>
                </c:pt>
                <c:pt idx="62">
                  <c:v>38439</c:v>
                </c:pt>
                <c:pt idx="63">
                  <c:v>38470</c:v>
                </c:pt>
                <c:pt idx="64">
                  <c:v>38501</c:v>
                </c:pt>
                <c:pt idx="65">
                  <c:v>38532</c:v>
                </c:pt>
                <c:pt idx="66">
                  <c:v>38563</c:v>
                </c:pt>
                <c:pt idx="67">
                  <c:v>38594</c:v>
                </c:pt>
                <c:pt idx="68">
                  <c:v>38625</c:v>
                </c:pt>
                <c:pt idx="69">
                  <c:v>38656</c:v>
                </c:pt>
                <c:pt idx="70">
                  <c:v>38685</c:v>
                </c:pt>
                <c:pt idx="71">
                  <c:v>38716</c:v>
                </c:pt>
                <c:pt idx="72">
                  <c:v>38747</c:v>
                </c:pt>
              </c:strCache>
            </c:strRef>
          </c:cat>
          <c:val>
            <c:numRef>
              <c:f>'rates summary'!$E$243:$E$315</c:f>
              <c:numCache>
                <c:ptCount val="73"/>
                <c:pt idx="0">
                  <c:v>7.94</c:v>
                </c:pt>
                <c:pt idx="1">
                  <c:v>7.84</c:v>
                </c:pt>
                <c:pt idx="2">
                  <c:v>7.87</c:v>
                </c:pt>
                <c:pt idx="3">
                  <c:v>7.84</c:v>
                </c:pt>
                <c:pt idx="4">
                  <c:v>8.27</c:v>
                </c:pt>
                <c:pt idx="5">
                  <c:v>8.05</c:v>
                </c:pt>
                <c:pt idx="6">
                  <c:v>7.93</c:v>
                </c:pt>
                <c:pt idx="7">
                  <c:v>7.82</c:v>
                </c:pt>
                <c:pt idx="8">
                  <c:v>7.87</c:v>
                </c:pt>
                <c:pt idx="9">
                  <c:v>7.85</c:v>
                </c:pt>
                <c:pt idx="10">
                  <c:v>7.82</c:v>
                </c:pt>
                <c:pt idx="11">
                  <c:v>7.51</c:v>
                </c:pt>
                <c:pt idx="12">
                  <c:v>7.34</c:v>
                </c:pt>
                <c:pt idx="13">
                  <c:v>7.21</c:v>
                </c:pt>
                <c:pt idx="14">
                  <c:v>7.08</c:v>
                </c:pt>
                <c:pt idx="15">
                  <c:v>7.28</c:v>
                </c:pt>
                <c:pt idx="16">
                  <c:v>7.28</c:v>
                </c:pt>
                <c:pt idx="17">
                  <c:v>7.17</c:v>
                </c:pt>
                <c:pt idx="18">
                  <c:v>7.13</c:v>
                </c:pt>
                <c:pt idx="19">
                  <c:v>6.95</c:v>
                </c:pt>
                <c:pt idx="20">
                  <c:v>7.05</c:v>
                </c:pt>
                <c:pt idx="21">
                  <c:v>6.91</c:v>
                </c:pt>
                <c:pt idx="22">
                  <c:v>6.82</c:v>
                </c:pt>
                <c:pt idx="23">
                  <c:v>7.07</c:v>
                </c:pt>
                <c:pt idx="24">
                  <c:v>6.92</c:v>
                </c:pt>
                <c:pt idx="25">
                  <c:v>6.86</c:v>
                </c:pt>
                <c:pt idx="26">
                  <c:v>7.1</c:v>
                </c:pt>
                <c:pt idx="27">
                  <c:v>7.03</c:v>
                </c:pt>
                <c:pt idx="28">
                  <c:v>6.99</c:v>
                </c:pt>
                <c:pt idx="29">
                  <c:v>6.76</c:v>
                </c:pt>
                <c:pt idx="30">
                  <c:v>6.74</c:v>
                </c:pt>
                <c:pt idx="31">
                  <c:v>6.57</c:v>
                </c:pt>
                <c:pt idx="32">
                  <c:v>6.27</c:v>
                </c:pt>
                <c:pt idx="33">
                  <c:v>6.47</c:v>
                </c:pt>
                <c:pt idx="34">
                  <c:v>6.3</c:v>
                </c:pt>
                <c:pt idx="35">
                  <c:v>6.18</c:v>
                </c:pt>
                <c:pt idx="36">
                  <c:v>6.07</c:v>
                </c:pt>
                <c:pt idx="37">
                  <c:v>5.9</c:v>
                </c:pt>
                <c:pt idx="38">
                  <c:v>5.89</c:v>
                </c:pt>
                <c:pt idx="39">
                  <c:v>5.91</c:v>
                </c:pt>
                <c:pt idx="40">
                  <c:v>5.42</c:v>
                </c:pt>
                <c:pt idx="41">
                  <c:v>5.24</c:v>
                </c:pt>
                <c:pt idx="42">
                  <c:v>5.77</c:v>
                </c:pt>
                <c:pt idx="43">
                  <c:v>6.19</c:v>
                </c:pt>
                <c:pt idx="44">
                  <c:v>5.95</c:v>
                </c:pt>
                <c:pt idx="45">
                  <c:v>5.91</c:v>
                </c:pt>
                <c:pt idx="46">
                  <c:v>5.86</c:v>
                </c:pt>
                <c:pt idx="47">
                  <c:v>5.81</c:v>
                </c:pt>
                <c:pt idx="48">
                  <c:v>5.68</c:v>
                </c:pt>
                <c:pt idx="49">
                  <c:v>5.63</c:v>
                </c:pt>
                <c:pt idx="50">
                  <c:v>5.44</c:v>
                </c:pt>
                <c:pt idx="51">
                  <c:v>5.86</c:v>
                </c:pt>
                <c:pt idx="52">
                  <c:v>6.19</c:v>
                </c:pt>
                <c:pt idx="53">
                  <c:v>6.18</c:v>
                </c:pt>
                <c:pt idx="54">
                  <c:v>6</c:v>
                </c:pt>
                <c:pt idx="55">
                  <c:v>5.82</c:v>
                </c:pt>
                <c:pt idx="56">
                  <c:v>5.63</c:v>
                </c:pt>
                <c:pt idx="57">
                  <c:v>5.57</c:v>
                </c:pt>
                <c:pt idx="58">
                  <c:v>5.59</c:v>
                </c:pt>
                <c:pt idx="59">
                  <c:v>5.57</c:v>
                </c:pt>
                <c:pt idx="60">
                  <c:v>5.48</c:v>
                </c:pt>
                <c:pt idx="61">
                  <c:v>5.36</c:v>
                </c:pt>
                <c:pt idx="62">
                  <c:v>5.62</c:v>
                </c:pt>
                <c:pt idx="63">
                  <c:v>5.55</c:v>
                </c:pt>
                <c:pt idx="64">
                  <c:v>5.41</c:v>
                </c:pt>
                <c:pt idx="65">
                  <c:v>5.26</c:v>
                </c:pt>
                <c:pt idx="66">
                  <c:v>5.37</c:v>
                </c:pt>
                <c:pt idx="67">
                  <c:v>5.42</c:v>
                </c:pt>
                <c:pt idx="68">
                  <c:v>5.44</c:v>
                </c:pt>
                <c:pt idx="69">
                  <c:v>5.68</c:v>
                </c:pt>
                <c:pt idx="70">
                  <c:v>5.78</c:v>
                </c:pt>
                <c:pt idx="71">
                  <c:v>5.78</c:v>
                </c:pt>
              </c:numCache>
            </c:numRef>
          </c:val>
          <c:smooth val="0"/>
        </c:ser>
        <c:ser>
          <c:idx val="0"/>
          <c:order val="1"/>
          <c:tx>
            <c:v>Treas Sec Rate - Monthly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'rates summary'!$A$243:$A$315</c:f>
              <c:strCache>
                <c:ptCount val="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36801</c:v>
                </c:pt>
                <c:pt idx="10">
                  <c:v>36832</c:v>
                </c:pt>
                <c:pt idx="11">
                  <c:v>36863</c:v>
                </c:pt>
                <c:pt idx="12">
                  <c:v>36894</c:v>
                </c:pt>
                <c:pt idx="13">
                  <c:v>36925</c:v>
                </c:pt>
                <c:pt idx="14">
                  <c:v>36956</c:v>
                </c:pt>
                <c:pt idx="15">
                  <c:v>36987</c:v>
                </c:pt>
                <c:pt idx="16">
                  <c:v>37018</c:v>
                </c:pt>
                <c:pt idx="17">
                  <c:v>37049</c:v>
                </c:pt>
                <c:pt idx="18">
                  <c:v>37080</c:v>
                </c:pt>
                <c:pt idx="19">
                  <c:v>37111</c:v>
                </c:pt>
                <c:pt idx="20">
                  <c:v>37142</c:v>
                </c:pt>
                <c:pt idx="21">
                  <c:v>37173</c:v>
                </c:pt>
                <c:pt idx="22">
                  <c:v>37204</c:v>
                </c:pt>
                <c:pt idx="23">
                  <c:v>37235</c:v>
                </c:pt>
                <c:pt idx="24">
                  <c:v>37266</c:v>
                </c:pt>
                <c:pt idx="25">
                  <c:v>37297</c:v>
                </c:pt>
                <c:pt idx="26">
                  <c:v>37328</c:v>
                </c:pt>
                <c:pt idx="27">
                  <c:v>37359</c:v>
                </c:pt>
                <c:pt idx="28">
                  <c:v>37390</c:v>
                </c:pt>
                <c:pt idx="29">
                  <c:v>37421</c:v>
                </c:pt>
                <c:pt idx="30">
                  <c:v>37452</c:v>
                </c:pt>
                <c:pt idx="31">
                  <c:v>37483</c:v>
                </c:pt>
                <c:pt idx="32">
                  <c:v>37514</c:v>
                </c:pt>
                <c:pt idx="33">
                  <c:v>37544</c:v>
                </c:pt>
                <c:pt idx="34">
                  <c:v>37575</c:v>
                </c:pt>
                <c:pt idx="35">
                  <c:v>37605</c:v>
                </c:pt>
                <c:pt idx="36">
                  <c:v>37636</c:v>
                </c:pt>
                <c:pt idx="37">
                  <c:v>37667</c:v>
                </c:pt>
                <c:pt idx="38">
                  <c:v>37695</c:v>
                </c:pt>
                <c:pt idx="39">
                  <c:v>37726</c:v>
                </c:pt>
                <c:pt idx="40">
                  <c:v>37757</c:v>
                </c:pt>
                <c:pt idx="41">
                  <c:v>37788</c:v>
                </c:pt>
                <c:pt idx="42">
                  <c:v>37819</c:v>
                </c:pt>
                <c:pt idx="43">
                  <c:v>37850</c:v>
                </c:pt>
                <c:pt idx="44">
                  <c:v>37881</c:v>
                </c:pt>
                <c:pt idx="45">
                  <c:v>37912</c:v>
                </c:pt>
                <c:pt idx="46">
                  <c:v>37943</c:v>
                </c:pt>
                <c:pt idx="47">
                  <c:v>37974</c:v>
                </c:pt>
                <c:pt idx="48">
                  <c:v>38005</c:v>
                </c:pt>
                <c:pt idx="49">
                  <c:v>38036</c:v>
                </c:pt>
                <c:pt idx="50">
                  <c:v>38067</c:v>
                </c:pt>
                <c:pt idx="51">
                  <c:v>38098</c:v>
                </c:pt>
                <c:pt idx="52">
                  <c:v>38129</c:v>
                </c:pt>
                <c:pt idx="53">
                  <c:v>38160</c:v>
                </c:pt>
                <c:pt idx="54">
                  <c:v>38191</c:v>
                </c:pt>
                <c:pt idx="55">
                  <c:v>38222</c:v>
                </c:pt>
                <c:pt idx="56">
                  <c:v>38253</c:v>
                </c:pt>
                <c:pt idx="57">
                  <c:v>38284</c:v>
                </c:pt>
                <c:pt idx="58">
                  <c:v>38315</c:v>
                </c:pt>
                <c:pt idx="59">
                  <c:v>38346</c:v>
                </c:pt>
                <c:pt idx="60">
                  <c:v>38377</c:v>
                </c:pt>
                <c:pt idx="61">
                  <c:v>38408</c:v>
                </c:pt>
                <c:pt idx="62">
                  <c:v>38439</c:v>
                </c:pt>
                <c:pt idx="63">
                  <c:v>38470</c:v>
                </c:pt>
                <c:pt idx="64">
                  <c:v>38501</c:v>
                </c:pt>
                <c:pt idx="65">
                  <c:v>38532</c:v>
                </c:pt>
                <c:pt idx="66">
                  <c:v>38563</c:v>
                </c:pt>
                <c:pt idx="67">
                  <c:v>38594</c:v>
                </c:pt>
                <c:pt idx="68">
                  <c:v>38625</c:v>
                </c:pt>
                <c:pt idx="69">
                  <c:v>38656</c:v>
                </c:pt>
                <c:pt idx="70">
                  <c:v>38685</c:v>
                </c:pt>
                <c:pt idx="71">
                  <c:v>38716</c:v>
                </c:pt>
                <c:pt idx="72">
                  <c:v>38747</c:v>
                </c:pt>
              </c:strCache>
            </c:strRef>
          </c:cat>
          <c:val>
            <c:numRef>
              <c:f>'rates summary'!$B$243:$B$315</c:f>
              <c:numCache>
                <c:ptCount val="73"/>
                <c:pt idx="0">
                  <c:v>6.63</c:v>
                </c:pt>
                <c:pt idx="1">
                  <c:v>6.23</c:v>
                </c:pt>
                <c:pt idx="2">
                  <c:v>6.05</c:v>
                </c:pt>
                <c:pt idx="3">
                  <c:v>5.85</c:v>
                </c:pt>
                <c:pt idx="4">
                  <c:v>6.15</c:v>
                </c:pt>
                <c:pt idx="5">
                  <c:v>5.93</c:v>
                </c:pt>
                <c:pt idx="6">
                  <c:v>5.85</c:v>
                </c:pt>
                <c:pt idx="7">
                  <c:v>5.72</c:v>
                </c:pt>
                <c:pt idx="8">
                  <c:v>5.83</c:v>
                </c:pt>
                <c:pt idx="9">
                  <c:v>5.8</c:v>
                </c:pt>
                <c:pt idx="10">
                  <c:v>5.78</c:v>
                </c:pt>
                <c:pt idx="11">
                  <c:v>5.49</c:v>
                </c:pt>
                <c:pt idx="12">
                  <c:v>5.54</c:v>
                </c:pt>
                <c:pt idx="13">
                  <c:v>5.45</c:v>
                </c:pt>
                <c:pt idx="14">
                  <c:v>5.34</c:v>
                </c:pt>
                <c:pt idx="15">
                  <c:v>5.65</c:v>
                </c:pt>
                <c:pt idx="16">
                  <c:v>5.78</c:v>
                </c:pt>
                <c:pt idx="17">
                  <c:v>5.67</c:v>
                </c:pt>
                <c:pt idx="18">
                  <c:v>5.61</c:v>
                </c:pt>
                <c:pt idx="19">
                  <c:v>5.48</c:v>
                </c:pt>
                <c:pt idx="20">
                  <c:v>5.48</c:v>
                </c:pt>
                <c:pt idx="21">
                  <c:v>5.32</c:v>
                </c:pt>
                <c:pt idx="22">
                  <c:v>5.12</c:v>
                </c:pt>
                <c:pt idx="23">
                  <c:v>5.48</c:v>
                </c:pt>
                <c:pt idx="24">
                  <c:v>5.45</c:v>
                </c:pt>
                <c:pt idx="25">
                  <c:v>5.4</c:v>
                </c:pt>
                <c:pt idx="26">
                  <c:v>5.71</c:v>
                </c:pt>
                <c:pt idx="27">
                  <c:v>5.676136363636363</c:v>
                </c:pt>
                <c:pt idx="28">
                  <c:v>5.64217391304348</c:v>
                </c:pt>
                <c:pt idx="29">
                  <c:v>5.52</c:v>
                </c:pt>
                <c:pt idx="30">
                  <c:v>5.39</c:v>
                </c:pt>
                <c:pt idx="31">
                  <c:v>5.08</c:v>
                </c:pt>
                <c:pt idx="32">
                  <c:v>4.76</c:v>
                </c:pt>
                <c:pt idx="33">
                  <c:v>4.93</c:v>
                </c:pt>
                <c:pt idx="34">
                  <c:v>4.96</c:v>
                </c:pt>
                <c:pt idx="35">
                  <c:v>4.92</c:v>
                </c:pt>
                <c:pt idx="36">
                  <c:v>4.94</c:v>
                </c:pt>
                <c:pt idx="37">
                  <c:v>4.81</c:v>
                </c:pt>
                <c:pt idx="38">
                  <c:v>4.8</c:v>
                </c:pt>
                <c:pt idx="39">
                  <c:v>4.9</c:v>
                </c:pt>
                <c:pt idx="40">
                  <c:v>4.53</c:v>
                </c:pt>
                <c:pt idx="41">
                  <c:v>4.37</c:v>
                </c:pt>
                <c:pt idx="42">
                  <c:v>4.93</c:v>
                </c:pt>
                <c:pt idx="43">
                  <c:v>5.31</c:v>
                </c:pt>
                <c:pt idx="44">
                  <c:v>5.14</c:v>
                </c:pt>
                <c:pt idx="45">
                  <c:v>5.16</c:v>
                </c:pt>
                <c:pt idx="46">
                  <c:v>5.12</c:v>
                </c:pt>
                <c:pt idx="47">
                  <c:v>5.07</c:v>
                </c:pt>
                <c:pt idx="48">
                  <c:v>4.98</c:v>
                </c:pt>
                <c:pt idx="49">
                  <c:v>4.93</c:v>
                </c:pt>
                <c:pt idx="50">
                  <c:v>4.74</c:v>
                </c:pt>
                <c:pt idx="51">
                  <c:v>5.14</c:v>
                </c:pt>
                <c:pt idx="52">
                  <c:v>5.42</c:v>
                </c:pt>
                <c:pt idx="53">
                  <c:v>5.41</c:v>
                </c:pt>
                <c:pt idx="54">
                  <c:v>5.22</c:v>
                </c:pt>
                <c:pt idx="55">
                  <c:v>5.06</c:v>
                </c:pt>
                <c:pt idx="56">
                  <c:v>4.9</c:v>
                </c:pt>
                <c:pt idx="57">
                  <c:v>4.86</c:v>
                </c:pt>
                <c:pt idx="58">
                  <c:v>4.89</c:v>
                </c:pt>
                <c:pt idx="59">
                  <c:v>4.86</c:v>
                </c:pt>
                <c:pt idx="60">
                  <c:v>4.73</c:v>
                </c:pt>
                <c:pt idx="61">
                  <c:v>4.55</c:v>
                </c:pt>
                <c:pt idx="62">
                  <c:v>4.78</c:v>
                </c:pt>
                <c:pt idx="63">
                  <c:v>4.65</c:v>
                </c:pt>
                <c:pt idx="64">
                  <c:v>4.49</c:v>
                </c:pt>
                <c:pt idx="65">
                  <c:v>4.29</c:v>
                </c:pt>
                <c:pt idx="66">
                  <c:v>4.41</c:v>
                </c:pt>
                <c:pt idx="67">
                  <c:v>4.46</c:v>
                </c:pt>
                <c:pt idx="68">
                  <c:v>4.47</c:v>
                </c:pt>
                <c:pt idx="69">
                  <c:v>4.68</c:v>
                </c:pt>
                <c:pt idx="70">
                  <c:v>4.73</c:v>
                </c:pt>
                <c:pt idx="71">
                  <c:v>4.73</c:v>
                </c:pt>
              </c:numCache>
            </c:numRef>
          </c:val>
          <c:smooth val="0"/>
        </c:ser>
        <c:ser>
          <c:idx val="1"/>
          <c:order val="2"/>
          <c:tx>
            <c:v>Treas Sec Rate - 4-Yr Wt Avg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'rates summary'!$A$243:$A$315</c:f>
              <c:strCache>
                <c:ptCount val="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36801</c:v>
                </c:pt>
                <c:pt idx="10">
                  <c:v>36832</c:v>
                </c:pt>
                <c:pt idx="11">
                  <c:v>36863</c:v>
                </c:pt>
                <c:pt idx="12">
                  <c:v>36894</c:v>
                </c:pt>
                <c:pt idx="13">
                  <c:v>36925</c:v>
                </c:pt>
                <c:pt idx="14">
                  <c:v>36956</c:v>
                </c:pt>
                <c:pt idx="15">
                  <c:v>36987</c:v>
                </c:pt>
                <c:pt idx="16">
                  <c:v>37018</c:v>
                </c:pt>
                <c:pt idx="17">
                  <c:v>37049</c:v>
                </c:pt>
                <c:pt idx="18">
                  <c:v>37080</c:v>
                </c:pt>
                <c:pt idx="19">
                  <c:v>37111</c:v>
                </c:pt>
                <c:pt idx="20">
                  <c:v>37142</c:v>
                </c:pt>
                <c:pt idx="21">
                  <c:v>37173</c:v>
                </c:pt>
                <c:pt idx="22">
                  <c:v>37204</c:v>
                </c:pt>
                <c:pt idx="23">
                  <c:v>37235</c:v>
                </c:pt>
                <c:pt idx="24">
                  <c:v>37266</c:v>
                </c:pt>
                <c:pt idx="25">
                  <c:v>37297</c:v>
                </c:pt>
                <c:pt idx="26">
                  <c:v>37328</c:v>
                </c:pt>
                <c:pt idx="27">
                  <c:v>37359</c:v>
                </c:pt>
                <c:pt idx="28">
                  <c:v>37390</c:v>
                </c:pt>
                <c:pt idx="29">
                  <c:v>37421</c:v>
                </c:pt>
                <c:pt idx="30">
                  <c:v>37452</c:v>
                </c:pt>
                <c:pt idx="31">
                  <c:v>37483</c:v>
                </c:pt>
                <c:pt idx="32">
                  <c:v>37514</c:v>
                </c:pt>
                <c:pt idx="33">
                  <c:v>37544</c:v>
                </c:pt>
                <c:pt idx="34">
                  <c:v>37575</c:v>
                </c:pt>
                <c:pt idx="35">
                  <c:v>37605</c:v>
                </c:pt>
                <c:pt idx="36">
                  <c:v>37636</c:v>
                </c:pt>
                <c:pt idx="37">
                  <c:v>37667</c:v>
                </c:pt>
                <c:pt idx="38">
                  <c:v>37695</c:v>
                </c:pt>
                <c:pt idx="39">
                  <c:v>37726</c:v>
                </c:pt>
                <c:pt idx="40">
                  <c:v>37757</c:v>
                </c:pt>
                <c:pt idx="41">
                  <c:v>37788</c:v>
                </c:pt>
                <c:pt idx="42">
                  <c:v>37819</c:v>
                </c:pt>
                <c:pt idx="43">
                  <c:v>37850</c:v>
                </c:pt>
                <c:pt idx="44">
                  <c:v>37881</c:v>
                </c:pt>
                <c:pt idx="45">
                  <c:v>37912</c:v>
                </c:pt>
                <c:pt idx="46">
                  <c:v>37943</c:v>
                </c:pt>
                <c:pt idx="47">
                  <c:v>37974</c:v>
                </c:pt>
                <c:pt idx="48">
                  <c:v>38005</c:v>
                </c:pt>
                <c:pt idx="49">
                  <c:v>38036</c:v>
                </c:pt>
                <c:pt idx="50">
                  <c:v>38067</c:v>
                </c:pt>
                <c:pt idx="51">
                  <c:v>38098</c:v>
                </c:pt>
                <c:pt idx="52">
                  <c:v>38129</c:v>
                </c:pt>
                <c:pt idx="53">
                  <c:v>38160</c:v>
                </c:pt>
                <c:pt idx="54">
                  <c:v>38191</c:v>
                </c:pt>
                <c:pt idx="55">
                  <c:v>38222</c:v>
                </c:pt>
                <c:pt idx="56">
                  <c:v>38253</c:v>
                </c:pt>
                <c:pt idx="57">
                  <c:v>38284</c:v>
                </c:pt>
                <c:pt idx="58">
                  <c:v>38315</c:v>
                </c:pt>
                <c:pt idx="59">
                  <c:v>38346</c:v>
                </c:pt>
                <c:pt idx="60">
                  <c:v>38377</c:v>
                </c:pt>
                <c:pt idx="61">
                  <c:v>38408</c:v>
                </c:pt>
                <c:pt idx="62">
                  <c:v>38439</c:v>
                </c:pt>
                <c:pt idx="63">
                  <c:v>38470</c:v>
                </c:pt>
                <c:pt idx="64">
                  <c:v>38501</c:v>
                </c:pt>
                <c:pt idx="65">
                  <c:v>38532</c:v>
                </c:pt>
                <c:pt idx="66">
                  <c:v>38563</c:v>
                </c:pt>
                <c:pt idx="67">
                  <c:v>38594</c:v>
                </c:pt>
                <c:pt idx="68">
                  <c:v>38625</c:v>
                </c:pt>
                <c:pt idx="69">
                  <c:v>38656</c:v>
                </c:pt>
                <c:pt idx="70">
                  <c:v>38685</c:v>
                </c:pt>
                <c:pt idx="71">
                  <c:v>38716</c:v>
                </c:pt>
                <c:pt idx="72">
                  <c:v>38747</c:v>
                </c:pt>
              </c:strCache>
            </c:strRef>
          </c:cat>
          <c:val>
            <c:numRef>
              <c:f>'rates summary'!$C$243:$C$315</c:f>
              <c:numCache>
                <c:ptCount val="73"/>
                <c:pt idx="12">
                  <c:v>5.91</c:v>
                </c:pt>
                <c:pt idx="13">
                  <c:v>5.894083333333333</c:v>
                </c:pt>
                <c:pt idx="14">
                  <c:v>5.874250000000001</c:v>
                </c:pt>
                <c:pt idx="15">
                  <c:v>5.848</c:v>
                </c:pt>
                <c:pt idx="16">
                  <c:v>5.832916666666666</c:v>
                </c:pt>
                <c:pt idx="17">
                  <c:v>5.818666666666666</c:v>
                </c:pt>
                <c:pt idx="18">
                  <c:v>5.804</c:v>
                </c:pt>
                <c:pt idx="19">
                  <c:v>5.790833333333334</c:v>
                </c:pt>
                <c:pt idx="20">
                  <c:v>5.774249999999999</c:v>
                </c:pt>
                <c:pt idx="21">
                  <c:v>5.76025</c:v>
                </c:pt>
                <c:pt idx="22">
                  <c:v>5.742583333333333</c:v>
                </c:pt>
                <c:pt idx="23">
                  <c:v>5.719166666666667</c:v>
                </c:pt>
                <c:pt idx="24">
                  <c:v>5.711083333333333</c:v>
                </c:pt>
                <c:pt idx="25">
                  <c:v>5.699916666666667</c:v>
                </c:pt>
                <c:pt idx="26">
                  <c:v>5.68875</c:v>
                </c:pt>
                <c:pt idx="27">
                  <c:v>5.688083333333334</c:v>
                </c:pt>
                <c:pt idx="28">
                  <c:v>5.685871212121212</c:v>
                </c:pt>
                <c:pt idx="29">
                  <c:v>5.676693675889327</c:v>
                </c:pt>
                <c:pt idx="30">
                  <c:v>5.666193675889328</c:v>
                </c:pt>
                <c:pt idx="31">
                  <c:v>5.653193675889328</c:v>
                </c:pt>
                <c:pt idx="32">
                  <c:v>5.632443675889329</c:v>
                </c:pt>
                <c:pt idx="33">
                  <c:v>5.602943675889329</c:v>
                </c:pt>
                <c:pt idx="34">
                  <c:v>5.580693675889328</c:v>
                </c:pt>
                <c:pt idx="35">
                  <c:v>5.5601936758893284</c:v>
                </c:pt>
                <c:pt idx="36">
                  <c:v>5.537693675889328</c:v>
                </c:pt>
                <c:pt idx="37">
                  <c:v>5.512527009222662</c:v>
                </c:pt>
                <c:pt idx="38">
                  <c:v>5.485777009222661</c:v>
                </c:pt>
                <c:pt idx="39">
                  <c:v>5.456777009222662</c:v>
                </c:pt>
                <c:pt idx="40">
                  <c:v>5.430725872859025</c:v>
                </c:pt>
                <c:pt idx="41">
                  <c:v>5.39</c:v>
                </c:pt>
                <c:pt idx="42">
                  <c:v>5.34</c:v>
                </c:pt>
                <c:pt idx="43">
                  <c:v>5.31</c:v>
                </c:pt>
                <c:pt idx="44">
                  <c:v>5.3</c:v>
                </c:pt>
                <c:pt idx="45">
                  <c:v>5.29</c:v>
                </c:pt>
                <c:pt idx="46">
                  <c:v>5.28</c:v>
                </c:pt>
                <c:pt idx="47">
                  <c:v>5.26</c:v>
                </c:pt>
                <c:pt idx="48">
                  <c:v>5.25</c:v>
                </c:pt>
                <c:pt idx="49">
                  <c:v>5.23</c:v>
                </c:pt>
                <c:pt idx="50">
                  <c:v>5.21</c:v>
                </c:pt>
                <c:pt idx="51">
                  <c:v>5.18</c:v>
                </c:pt>
                <c:pt idx="52">
                  <c:v>5.17</c:v>
                </c:pt>
                <c:pt idx="53">
                  <c:v>5.17</c:v>
                </c:pt>
                <c:pt idx="54">
                  <c:v>5.17</c:v>
                </c:pt>
                <c:pt idx="55">
                  <c:v>5.16</c:v>
                </c:pt>
                <c:pt idx="56">
                  <c:v>5.15</c:v>
                </c:pt>
                <c:pt idx="57">
                  <c:v>5.14</c:v>
                </c:pt>
                <c:pt idx="58">
                  <c:v>5.12</c:v>
                </c:pt>
                <c:pt idx="59">
                  <c:v>5.11</c:v>
                </c:pt>
                <c:pt idx="60">
                  <c:v>5.1</c:v>
                </c:pt>
                <c:pt idx="61">
                  <c:v>5.08</c:v>
                </c:pt>
                <c:pt idx="62">
                  <c:v>5.06</c:v>
                </c:pt>
                <c:pt idx="63">
                  <c:v>5.05</c:v>
                </c:pt>
                <c:pt idx="64">
                  <c:v>5.03</c:v>
                </c:pt>
                <c:pt idx="65">
                  <c:v>5</c:v>
                </c:pt>
                <c:pt idx="66">
                  <c:v>4.97</c:v>
                </c:pt>
                <c:pt idx="67">
                  <c:v>4.94</c:v>
                </c:pt>
                <c:pt idx="68">
                  <c:v>4.91</c:v>
                </c:pt>
                <c:pt idx="69">
                  <c:v>4.89</c:v>
                </c:pt>
                <c:pt idx="70">
                  <c:v>4.88</c:v>
                </c:pt>
                <c:pt idx="71">
                  <c:v>4.87</c:v>
                </c:pt>
                <c:pt idx="72">
                  <c:v>4.855902585638999</c:v>
                </c:pt>
              </c:numCache>
            </c:numRef>
          </c:val>
          <c:smooth val="0"/>
        </c:ser>
        <c:ser>
          <c:idx val="4"/>
          <c:order val="3"/>
          <c:tx>
            <c:v>Composite Rate - 4-Yr Wt Avg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'rates summary'!$A$243:$A$315</c:f>
              <c:strCache>
                <c:ptCount val="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36801</c:v>
                </c:pt>
                <c:pt idx="10">
                  <c:v>36832</c:v>
                </c:pt>
                <c:pt idx="11">
                  <c:v>36863</c:v>
                </c:pt>
                <c:pt idx="12">
                  <c:v>36894</c:v>
                </c:pt>
                <c:pt idx="13">
                  <c:v>36925</c:v>
                </c:pt>
                <c:pt idx="14">
                  <c:v>36956</c:v>
                </c:pt>
                <c:pt idx="15">
                  <c:v>36987</c:v>
                </c:pt>
                <c:pt idx="16">
                  <c:v>37018</c:v>
                </c:pt>
                <c:pt idx="17">
                  <c:v>37049</c:v>
                </c:pt>
                <c:pt idx="18">
                  <c:v>37080</c:v>
                </c:pt>
                <c:pt idx="19">
                  <c:v>37111</c:v>
                </c:pt>
                <c:pt idx="20">
                  <c:v>37142</c:v>
                </c:pt>
                <c:pt idx="21">
                  <c:v>37173</c:v>
                </c:pt>
                <c:pt idx="22">
                  <c:v>37204</c:v>
                </c:pt>
                <c:pt idx="23">
                  <c:v>37235</c:v>
                </c:pt>
                <c:pt idx="24">
                  <c:v>37266</c:v>
                </c:pt>
                <c:pt idx="25">
                  <c:v>37297</c:v>
                </c:pt>
                <c:pt idx="26">
                  <c:v>37328</c:v>
                </c:pt>
                <c:pt idx="27">
                  <c:v>37359</c:v>
                </c:pt>
                <c:pt idx="28">
                  <c:v>37390</c:v>
                </c:pt>
                <c:pt idx="29">
                  <c:v>37421</c:v>
                </c:pt>
                <c:pt idx="30">
                  <c:v>37452</c:v>
                </c:pt>
                <c:pt idx="31">
                  <c:v>37483</c:v>
                </c:pt>
                <c:pt idx="32">
                  <c:v>37514</c:v>
                </c:pt>
                <c:pt idx="33">
                  <c:v>37544</c:v>
                </c:pt>
                <c:pt idx="34">
                  <c:v>37575</c:v>
                </c:pt>
                <c:pt idx="35">
                  <c:v>37605</c:v>
                </c:pt>
                <c:pt idx="36">
                  <c:v>37636</c:v>
                </c:pt>
                <c:pt idx="37">
                  <c:v>37667</c:v>
                </c:pt>
                <c:pt idx="38">
                  <c:v>37695</c:v>
                </c:pt>
                <c:pt idx="39">
                  <c:v>37726</c:v>
                </c:pt>
                <c:pt idx="40">
                  <c:v>37757</c:v>
                </c:pt>
                <c:pt idx="41">
                  <c:v>37788</c:v>
                </c:pt>
                <c:pt idx="42">
                  <c:v>37819</c:v>
                </c:pt>
                <c:pt idx="43">
                  <c:v>37850</c:v>
                </c:pt>
                <c:pt idx="44">
                  <c:v>37881</c:v>
                </c:pt>
                <c:pt idx="45">
                  <c:v>37912</c:v>
                </c:pt>
                <c:pt idx="46">
                  <c:v>37943</c:v>
                </c:pt>
                <c:pt idx="47">
                  <c:v>37974</c:v>
                </c:pt>
                <c:pt idx="48">
                  <c:v>38005</c:v>
                </c:pt>
                <c:pt idx="49">
                  <c:v>38036</c:v>
                </c:pt>
                <c:pt idx="50">
                  <c:v>38067</c:v>
                </c:pt>
                <c:pt idx="51">
                  <c:v>38098</c:v>
                </c:pt>
                <c:pt idx="52">
                  <c:v>38129</c:v>
                </c:pt>
                <c:pt idx="53">
                  <c:v>38160</c:v>
                </c:pt>
                <c:pt idx="54">
                  <c:v>38191</c:v>
                </c:pt>
                <c:pt idx="55">
                  <c:v>38222</c:v>
                </c:pt>
                <c:pt idx="56">
                  <c:v>38253</c:v>
                </c:pt>
                <c:pt idx="57">
                  <c:v>38284</c:v>
                </c:pt>
                <c:pt idx="58">
                  <c:v>38315</c:v>
                </c:pt>
                <c:pt idx="59">
                  <c:v>38346</c:v>
                </c:pt>
                <c:pt idx="60">
                  <c:v>38377</c:v>
                </c:pt>
                <c:pt idx="61">
                  <c:v>38408</c:v>
                </c:pt>
                <c:pt idx="62">
                  <c:v>38439</c:v>
                </c:pt>
                <c:pt idx="63">
                  <c:v>38470</c:v>
                </c:pt>
                <c:pt idx="64">
                  <c:v>38501</c:v>
                </c:pt>
                <c:pt idx="65">
                  <c:v>38532</c:v>
                </c:pt>
                <c:pt idx="66">
                  <c:v>38563</c:v>
                </c:pt>
                <c:pt idx="67">
                  <c:v>38594</c:v>
                </c:pt>
                <c:pt idx="68">
                  <c:v>38625</c:v>
                </c:pt>
                <c:pt idx="69">
                  <c:v>38656</c:v>
                </c:pt>
                <c:pt idx="70">
                  <c:v>38685</c:v>
                </c:pt>
                <c:pt idx="71">
                  <c:v>38716</c:v>
                </c:pt>
                <c:pt idx="72">
                  <c:v>38747</c:v>
                </c:pt>
              </c:strCache>
            </c:strRef>
          </c:cat>
          <c:val>
            <c:numRef>
              <c:f>'rates summary'!$F$243:$F$315</c:f>
              <c:numCache>
                <c:ptCount val="73"/>
                <c:pt idx="12">
                  <c:v>7.44</c:v>
                </c:pt>
                <c:pt idx="13">
                  <c:v>7.44</c:v>
                </c:pt>
                <c:pt idx="14">
                  <c:v>7.44</c:v>
                </c:pt>
                <c:pt idx="15">
                  <c:v>7.43</c:v>
                </c:pt>
                <c:pt idx="16">
                  <c:v>7.42</c:v>
                </c:pt>
                <c:pt idx="17">
                  <c:v>7.42</c:v>
                </c:pt>
                <c:pt idx="18">
                  <c:v>7.41</c:v>
                </c:pt>
                <c:pt idx="19">
                  <c:v>7.4</c:v>
                </c:pt>
                <c:pt idx="20">
                  <c:v>7.39</c:v>
                </c:pt>
                <c:pt idx="21">
                  <c:v>7.37</c:v>
                </c:pt>
                <c:pt idx="22">
                  <c:v>7.36</c:v>
                </c:pt>
                <c:pt idx="23">
                  <c:v>7.34</c:v>
                </c:pt>
                <c:pt idx="24">
                  <c:v>7.34</c:v>
                </c:pt>
                <c:pt idx="25">
                  <c:v>7.33</c:v>
                </c:pt>
                <c:pt idx="26">
                  <c:v>7.32</c:v>
                </c:pt>
                <c:pt idx="27">
                  <c:v>7.32</c:v>
                </c:pt>
                <c:pt idx="28">
                  <c:v>7.31</c:v>
                </c:pt>
                <c:pt idx="29">
                  <c:v>7.3</c:v>
                </c:pt>
                <c:pt idx="30">
                  <c:v>7.28</c:v>
                </c:pt>
                <c:pt idx="31">
                  <c:v>7.26</c:v>
                </c:pt>
                <c:pt idx="32">
                  <c:v>7.23</c:v>
                </c:pt>
                <c:pt idx="33">
                  <c:v>7.2</c:v>
                </c:pt>
                <c:pt idx="34">
                  <c:v>7.17</c:v>
                </c:pt>
                <c:pt idx="35">
                  <c:v>7.14</c:v>
                </c:pt>
                <c:pt idx="36">
                  <c:v>7.11</c:v>
                </c:pt>
                <c:pt idx="37">
                  <c:v>7.07</c:v>
                </c:pt>
                <c:pt idx="38">
                  <c:v>7.03</c:v>
                </c:pt>
                <c:pt idx="39">
                  <c:v>6.98</c:v>
                </c:pt>
                <c:pt idx="40">
                  <c:v>6.94</c:v>
                </c:pt>
                <c:pt idx="41">
                  <c:v>6.87</c:v>
                </c:pt>
                <c:pt idx="42">
                  <c:v>6.8</c:v>
                </c:pt>
                <c:pt idx="43">
                  <c:v>6.75</c:v>
                </c:pt>
                <c:pt idx="44">
                  <c:v>6.72</c:v>
                </c:pt>
                <c:pt idx="45">
                  <c:v>6.68</c:v>
                </c:pt>
                <c:pt idx="46">
                  <c:v>6.63</c:v>
                </c:pt>
                <c:pt idx="47">
                  <c:v>6.59</c:v>
                </c:pt>
                <c:pt idx="48">
                  <c:v>6.55</c:v>
                </c:pt>
                <c:pt idx="49">
                  <c:v>6.5</c:v>
                </c:pt>
                <c:pt idx="50">
                  <c:v>6.45</c:v>
                </c:pt>
                <c:pt idx="51">
                  <c:v>6.4</c:v>
                </c:pt>
                <c:pt idx="52">
                  <c:v>6.36</c:v>
                </c:pt>
                <c:pt idx="53">
                  <c:v>6.34</c:v>
                </c:pt>
                <c:pt idx="54">
                  <c:v>6.32</c:v>
                </c:pt>
                <c:pt idx="55">
                  <c:v>6.29</c:v>
                </c:pt>
                <c:pt idx="56">
                  <c:v>6.25</c:v>
                </c:pt>
                <c:pt idx="57">
                  <c:v>6.21</c:v>
                </c:pt>
                <c:pt idx="58">
                  <c:v>6.17</c:v>
                </c:pt>
                <c:pt idx="59">
                  <c:v>6.14</c:v>
                </c:pt>
                <c:pt idx="60">
                  <c:v>6.1</c:v>
                </c:pt>
                <c:pt idx="61">
                  <c:v>6.07</c:v>
                </c:pt>
                <c:pt idx="62">
                  <c:v>6.03</c:v>
                </c:pt>
                <c:pt idx="63">
                  <c:v>6.01</c:v>
                </c:pt>
                <c:pt idx="64">
                  <c:v>5.97</c:v>
                </c:pt>
                <c:pt idx="65">
                  <c:v>5.94</c:v>
                </c:pt>
                <c:pt idx="66">
                  <c:v>5.9</c:v>
                </c:pt>
                <c:pt idx="67">
                  <c:v>5.87</c:v>
                </c:pt>
                <c:pt idx="68">
                  <c:v>5.84</c:v>
                </c:pt>
                <c:pt idx="69">
                  <c:v>5.81</c:v>
                </c:pt>
                <c:pt idx="70">
                  <c:v>5.79</c:v>
                </c:pt>
                <c:pt idx="71">
                  <c:v>5.780166666666667</c:v>
                </c:pt>
                <c:pt idx="72">
                  <c:v>5.767583333333333</c:v>
                </c:pt>
              </c:numCache>
            </c:numRef>
          </c:val>
          <c:smooth val="0"/>
        </c:ser>
        <c:ser>
          <c:idx val="2"/>
          <c:order val="4"/>
          <c:tx>
            <c:v>Spread of Wt Avgs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'rates summary'!$A$243:$A$315</c:f>
              <c:strCache>
                <c:ptCount val="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36801</c:v>
                </c:pt>
                <c:pt idx="10">
                  <c:v>36832</c:v>
                </c:pt>
                <c:pt idx="11">
                  <c:v>36863</c:v>
                </c:pt>
                <c:pt idx="12">
                  <c:v>36894</c:v>
                </c:pt>
                <c:pt idx="13">
                  <c:v>36925</c:v>
                </c:pt>
                <c:pt idx="14">
                  <c:v>36956</c:v>
                </c:pt>
                <c:pt idx="15">
                  <c:v>36987</c:v>
                </c:pt>
                <c:pt idx="16">
                  <c:v>37018</c:v>
                </c:pt>
                <c:pt idx="17">
                  <c:v>37049</c:v>
                </c:pt>
                <c:pt idx="18">
                  <c:v>37080</c:v>
                </c:pt>
                <c:pt idx="19">
                  <c:v>37111</c:v>
                </c:pt>
                <c:pt idx="20">
                  <c:v>37142</c:v>
                </c:pt>
                <c:pt idx="21">
                  <c:v>37173</c:v>
                </c:pt>
                <c:pt idx="22">
                  <c:v>37204</c:v>
                </c:pt>
                <c:pt idx="23">
                  <c:v>37235</c:v>
                </c:pt>
                <c:pt idx="24">
                  <c:v>37266</c:v>
                </c:pt>
                <c:pt idx="25">
                  <c:v>37297</c:v>
                </c:pt>
                <c:pt idx="26">
                  <c:v>37328</c:v>
                </c:pt>
                <c:pt idx="27">
                  <c:v>37359</c:v>
                </c:pt>
                <c:pt idx="28">
                  <c:v>37390</c:v>
                </c:pt>
                <c:pt idx="29">
                  <c:v>37421</c:v>
                </c:pt>
                <c:pt idx="30">
                  <c:v>37452</c:v>
                </c:pt>
                <c:pt idx="31">
                  <c:v>37483</c:v>
                </c:pt>
                <c:pt idx="32">
                  <c:v>37514</c:v>
                </c:pt>
                <c:pt idx="33">
                  <c:v>37544</c:v>
                </c:pt>
                <c:pt idx="34">
                  <c:v>37575</c:v>
                </c:pt>
                <c:pt idx="35">
                  <c:v>37605</c:v>
                </c:pt>
                <c:pt idx="36">
                  <c:v>37636</c:v>
                </c:pt>
                <c:pt idx="37">
                  <c:v>37667</c:v>
                </c:pt>
                <c:pt idx="38">
                  <c:v>37695</c:v>
                </c:pt>
                <c:pt idx="39">
                  <c:v>37726</c:v>
                </c:pt>
                <c:pt idx="40">
                  <c:v>37757</c:v>
                </c:pt>
                <c:pt idx="41">
                  <c:v>37788</c:v>
                </c:pt>
                <c:pt idx="42">
                  <c:v>37819</c:v>
                </c:pt>
                <c:pt idx="43">
                  <c:v>37850</c:v>
                </c:pt>
                <c:pt idx="44">
                  <c:v>37881</c:v>
                </c:pt>
                <c:pt idx="45">
                  <c:v>37912</c:v>
                </c:pt>
                <c:pt idx="46">
                  <c:v>37943</c:v>
                </c:pt>
                <c:pt idx="47">
                  <c:v>37974</c:v>
                </c:pt>
                <c:pt idx="48">
                  <c:v>38005</c:v>
                </c:pt>
                <c:pt idx="49">
                  <c:v>38036</c:v>
                </c:pt>
                <c:pt idx="50">
                  <c:v>38067</c:v>
                </c:pt>
                <c:pt idx="51">
                  <c:v>38098</c:v>
                </c:pt>
                <c:pt idx="52">
                  <c:v>38129</c:v>
                </c:pt>
                <c:pt idx="53">
                  <c:v>38160</c:v>
                </c:pt>
                <c:pt idx="54">
                  <c:v>38191</c:v>
                </c:pt>
                <c:pt idx="55">
                  <c:v>38222</c:v>
                </c:pt>
                <c:pt idx="56">
                  <c:v>38253</c:v>
                </c:pt>
                <c:pt idx="57">
                  <c:v>38284</c:v>
                </c:pt>
                <c:pt idx="58">
                  <c:v>38315</c:v>
                </c:pt>
                <c:pt idx="59">
                  <c:v>38346</c:v>
                </c:pt>
                <c:pt idx="60">
                  <c:v>38377</c:v>
                </c:pt>
                <c:pt idx="61">
                  <c:v>38408</c:v>
                </c:pt>
                <c:pt idx="62">
                  <c:v>38439</c:v>
                </c:pt>
                <c:pt idx="63">
                  <c:v>38470</c:v>
                </c:pt>
                <c:pt idx="64">
                  <c:v>38501</c:v>
                </c:pt>
                <c:pt idx="65">
                  <c:v>38532</c:v>
                </c:pt>
                <c:pt idx="66">
                  <c:v>38563</c:v>
                </c:pt>
                <c:pt idx="67">
                  <c:v>38594</c:v>
                </c:pt>
                <c:pt idx="68">
                  <c:v>38625</c:v>
                </c:pt>
                <c:pt idx="69">
                  <c:v>38656</c:v>
                </c:pt>
                <c:pt idx="70">
                  <c:v>38685</c:v>
                </c:pt>
                <c:pt idx="71">
                  <c:v>38716</c:v>
                </c:pt>
                <c:pt idx="72">
                  <c:v>38747</c:v>
                </c:pt>
              </c:strCache>
            </c:strRef>
          </c:cat>
          <c:val>
            <c:numRef>
              <c:f>'rates summary'!$H$243:$H$315</c:f>
              <c:numCache>
                <c:ptCount val="73"/>
                <c:pt idx="12">
                  <c:v>1.5300000000000002</c:v>
                </c:pt>
                <c:pt idx="13">
                  <c:v>1.5459166666666677</c:v>
                </c:pt>
                <c:pt idx="14">
                  <c:v>1.5657499999999995</c:v>
                </c:pt>
                <c:pt idx="15">
                  <c:v>1.5819999999999999</c:v>
                </c:pt>
                <c:pt idx="16">
                  <c:v>1.587083333333334</c:v>
                </c:pt>
                <c:pt idx="17">
                  <c:v>1.6013333333333337</c:v>
                </c:pt>
                <c:pt idx="18">
                  <c:v>1.6059999999999999</c:v>
                </c:pt>
                <c:pt idx="19">
                  <c:v>1.609166666666666</c:v>
                </c:pt>
                <c:pt idx="20">
                  <c:v>1.6157500000000002</c:v>
                </c:pt>
                <c:pt idx="21">
                  <c:v>1.60975</c:v>
                </c:pt>
                <c:pt idx="22">
                  <c:v>1.6174166666666672</c:v>
                </c:pt>
                <c:pt idx="23">
                  <c:v>1.6208333333333327</c:v>
                </c:pt>
                <c:pt idx="24">
                  <c:v>1.628916666666667</c:v>
                </c:pt>
                <c:pt idx="25">
                  <c:v>1.6300833333333333</c:v>
                </c:pt>
                <c:pt idx="26">
                  <c:v>1.6312500000000005</c:v>
                </c:pt>
                <c:pt idx="27">
                  <c:v>1.6319166666666662</c:v>
                </c:pt>
                <c:pt idx="28">
                  <c:v>1.6241287878787878</c:v>
                </c:pt>
                <c:pt idx="29">
                  <c:v>1.6233063241106729</c:v>
                </c:pt>
                <c:pt idx="30">
                  <c:v>1.613806324110672</c:v>
                </c:pt>
                <c:pt idx="31">
                  <c:v>1.6068063241106714</c:v>
                </c:pt>
                <c:pt idx="32">
                  <c:v>1.5975563241106716</c:v>
                </c:pt>
                <c:pt idx="33">
                  <c:v>1.597056324110671</c:v>
                </c:pt>
                <c:pt idx="34">
                  <c:v>1.5893063241106722</c:v>
                </c:pt>
                <c:pt idx="35">
                  <c:v>1.5798063241106712</c:v>
                </c:pt>
                <c:pt idx="36">
                  <c:v>1.5723063241106727</c:v>
                </c:pt>
                <c:pt idx="37">
                  <c:v>1.5574729907773381</c:v>
                </c:pt>
                <c:pt idx="38">
                  <c:v>1.5442229907773388</c:v>
                </c:pt>
                <c:pt idx="39">
                  <c:v>1.523222990777338</c:v>
                </c:pt>
                <c:pt idx="40">
                  <c:v>1.5092741271409755</c:v>
                </c:pt>
                <c:pt idx="41">
                  <c:v>1.4800000000000004</c:v>
                </c:pt>
                <c:pt idx="42">
                  <c:v>1.46</c:v>
                </c:pt>
                <c:pt idx="43">
                  <c:v>1.4400000000000004</c:v>
                </c:pt>
                <c:pt idx="44">
                  <c:v>1.42</c:v>
                </c:pt>
                <c:pt idx="45">
                  <c:v>1.3899999999999997</c:v>
                </c:pt>
                <c:pt idx="46">
                  <c:v>1.3499999999999996</c:v>
                </c:pt>
                <c:pt idx="47">
                  <c:v>1.33</c:v>
                </c:pt>
                <c:pt idx="48">
                  <c:v>1.2999999999999998</c:v>
                </c:pt>
                <c:pt idx="49">
                  <c:v>1.2699999999999996</c:v>
                </c:pt>
                <c:pt idx="50">
                  <c:v>1.2400000000000002</c:v>
                </c:pt>
                <c:pt idx="51">
                  <c:v>1.2200000000000006</c:v>
                </c:pt>
                <c:pt idx="52">
                  <c:v>1.1900000000000004</c:v>
                </c:pt>
                <c:pt idx="53">
                  <c:v>1.17</c:v>
                </c:pt>
                <c:pt idx="54">
                  <c:v>1.1500000000000004</c:v>
                </c:pt>
                <c:pt idx="55">
                  <c:v>1.13</c:v>
                </c:pt>
                <c:pt idx="56">
                  <c:v>1.0999999999999996</c:v>
                </c:pt>
                <c:pt idx="57">
                  <c:v>1.0700000000000003</c:v>
                </c:pt>
                <c:pt idx="58">
                  <c:v>1.0499999999999998</c:v>
                </c:pt>
                <c:pt idx="59">
                  <c:v>1.0299999999999994</c:v>
                </c:pt>
                <c:pt idx="60">
                  <c:v>1</c:v>
                </c:pt>
                <c:pt idx="61">
                  <c:v>0.9900000000000002</c:v>
                </c:pt>
                <c:pt idx="62">
                  <c:v>0.9700000000000006</c:v>
                </c:pt>
                <c:pt idx="63">
                  <c:v>0.96</c:v>
                </c:pt>
                <c:pt idx="64">
                  <c:v>0.9399999999999995</c:v>
                </c:pt>
                <c:pt idx="65">
                  <c:v>0.9400000000000004</c:v>
                </c:pt>
                <c:pt idx="66">
                  <c:v>0.9300000000000006</c:v>
                </c:pt>
                <c:pt idx="67">
                  <c:v>0.9299999999999997</c:v>
                </c:pt>
                <c:pt idx="68">
                  <c:v>0.9299999999999997</c:v>
                </c:pt>
                <c:pt idx="69">
                  <c:v>0.9199999999999999</c:v>
                </c:pt>
                <c:pt idx="70">
                  <c:v>0.9100000000000001</c:v>
                </c:pt>
                <c:pt idx="71">
                  <c:v>0.910166666666667</c:v>
                </c:pt>
                <c:pt idx="72">
                  <c:v>0.9116807476943336</c:v>
                </c:pt>
              </c:numCache>
            </c:numRef>
          </c:val>
          <c:smooth val="0"/>
        </c:ser>
        <c:marker val="1"/>
        <c:axId val="66598863"/>
        <c:axId val="62518856"/>
      </c:lineChart>
      <c:dateAx>
        <c:axId val="66598863"/>
        <c:scaling>
          <c:orientation val="minMax"/>
          <c:max val="12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62518856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62518856"/>
        <c:scaling>
          <c:orientation val="minMax"/>
          <c:max val="8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Interest 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6598863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72100"/>
    <xdr:graphicFrame>
      <xdr:nvGraphicFramePr>
        <xdr:cNvPr id="1" name="Shape 1025"/>
        <xdr:cNvGraphicFramePr/>
      </xdr:nvGraphicFramePr>
      <xdr:xfrm>
        <a:off x="0" y="0"/>
        <a:ext cx="95726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clark\LOCALS~1\Temp\c.notes.data\05-2004%20Interest%20Rates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Rate Chart"/>
      <sheetName val="Back-up Data"/>
    </sheetNames>
    <sheetDataSet>
      <sheetData sheetId="1">
        <row r="253">
          <cell r="T253">
            <v>7.94</v>
          </cell>
        </row>
        <row r="254">
          <cell r="T254">
            <v>7.84</v>
          </cell>
        </row>
        <row r="255">
          <cell r="T255">
            <v>7.87</v>
          </cell>
        </row>
        <row r="256">
          <cell r="T256">
            <v>7.84</v>
          </cell>
        </row>
        <row r="257">
          <cell r="T257">
            <v>8.27</v>
          </cell>
        </row>
        <row r="258">
          <cell r="T258">
            <v>8.05</v>
          </cell>
        </row>
        <row r="259">
          <cell r="T259">
            <v>7.93</v>
          </cell>
        </row>
        <row r="260">
          <cell r="T260">
            <v>7.82</v>
          </cell>
        </row>
        <row r="261">
          <cell r="T261">
            <v>7.87</v>
          </cell>
        </row>
        <row r="262">
          <cell r="T262">
            <v>7.85</v>
          </cell>
        </row>
        <row r="263">
          <cell r="T263">
            <v>7.82</v>
          </cell>
        </row>
        <row r="264">
          <cell r="T264">
            <v>7.51</v>
          </cell>
        </row>
        <row r="267">
          <cell r="T267">
            <v>7.34</v>
          </cell>
        </row>
        <row r="268">
          <cell r="T268">
            <v>7.21</v>
          </cell>
        </row>
        <row r="269">
          <cell r="T269">
            <v>7.08</v>
          </cell>
        </row>
        <row r="270">
          <cell r="T270">
            <v>7.28</v>
          </cell>
        </row>
        <row r="271">
          <cell r="T271">
            <v>7.28</v>
          </cell>
        </row>
        <row r="272">
          <cell r="T272">
            <v>7.17</v>
          </cell>
        </row>
        <row r="273">
          <cell r="T273">
            <v>7.13</v>
          </cell>
        </row>
        <row r="274">
          <cell r="T274">
            <v>6.95</v>
          </cell>
        </row>
        <row r="275">
          <cell r="T275">
            <v>7.05</v>
          </cell>
        </row>
        <row r="276">
          <cell r="T276">
            <v>6.91</v>
          </cell>
        </row>
        <row r="277">
          <cell r="T277">
            <v>6.82</v>
          </cell>
        </row>
        <row r="278">
          <cell r="T278">
            <v>7.07</v>
          </cell>
        </row>
        <row r="281">
          <cell r="T281">
            <v>6.92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40"/>
  <sheetViews>
    <sheetView tabSelected="1" zoomScale="80" zoomScaleNormal="80" workbookViewId="0" topLeftCell="A1">
      <selection activeCell="G37" sqref="G37"/>
    </sheetView>
  </sheetViews>
  <sheetFormatPr defaultColWidth="9.140625" defaultRowHeight="12.75"/>
  <cols>
    <col min="3" max="3" width="19.28125" style="0" bestFit="1" customWidth="1"/>
    <col min="4" max="4" width="2.140625" style="0" customWidth="1"/>
    <col min="5" max="5" width="14.421875" style="0" bestFit="1" customWidth="1"/>
    <col min="6" max="6" width="2.28125" style="0" customWidth="1"/>
    <col min="7" max="7" width="17.140625" style="0" customWidth="1"/>
    <col min="8" max="8" width="3.140625" style="0" customWidth="1"/>
    <col min="9" max="9" width="14.421875" style="0" bestFit="1" customWidth="1"/>
    <col min="10" max="10" width="1.8515625" style="0" customWidth="1"/>
    <col min="11" max="11" width="10.7109375" style="0" bestFit="1" customWidth="1"/>
  </cols>
  <sheetData>
    <row r="2" spans="3:11" ht="15.75">
      <c r="C2" s="42" t="s">
        <v>21</v>
      </c>
      <c r="D2" s="42"/>
      <c r="E2" s="42"/>
      <c r="F2" s="42"/>
      <c r="G2" s="42"/>
      <c r="H2" s="42"/>
      <c r="I2" s="42"/>
      <c r="J2" s="42"/>
      <c r="K2" s="42"/>
    </row>
    <row r="3" spans="3:11" ht="15.75">
      <c r="C3" s="31"/>
      <c r="D3" s="31"/>
      <c r="E3" s="31"/>
      <c r="F3" s="31"/>
      <c r="G3" s="31"/>
      <c r="H3" s="31"/>
      <c r="I3" s="31"/>
      <c r="J3" s="31"/>
      <c r="K3" s="31"/>
    </row>
    <row r="4" spans="3:11" ht="15.75">
      <c r="C4" s="32"/>
      <c r="D4" s="32"/>
      <c r="E4" s="42" t="s">
        <v>20</v>
      </c>
      <c r="F4" s="42"/>
      <c r="G4" s="42"/>
      <c r="H4" s="33"/>
      <c r="I4" s="42" t="s">
        <v>16</v>
      </c>
      <c r="J4" s="42"/>
      <c r="K4" s="42"/>
    </row>
    <row r="5" spans="3:11" ht="15.75">
      <c r="C5" s="32"/>
      <c r="D5" s="32"/>
      <c r="E5" s="34" t="s">
        <v>18</v>
      </c>
      <c r="F5" s="34"/>
      <c r="G5" s="34" t="s">
        <v>17</v>
      </c>
      <c r="H5" s="33"/>
      <c r="I5" s="34" t="s">
        <v>18</v>
      </c>
      <c r="J5" s="34"/>
      <c r="K5" s="34" t="s">
        <v>17</v>
      </c>
    </row>
    <row r="6" spans="3:11" ht="16.5" thickBot="1">
      <c r="C6" s="32" t="s">
        <v>15</v>
      </c>
      <c r="D6" s="32"/>
      <c r="E6" s="35" t="s">
        <v>19</v>
      </c>
      <c r="F6" s="34"/>
      <c r="G6" s="35" t="s">
        <v>13</v>
      </c>
      <c r="H6" s="33"/>
      <c r="I6" s="35" t="s">
        <v>19</v>
      </c>
      <c r="J6" s="34"/>
      <c r="K6" s="35" t="s">
        <v>13</v>
      </c>
    </row>
    <row r="7" spans="3:11" ht="15.75">
      <c r="C7" s="32"/>
      <c r="D7" s="32"/>
      <c r="E7" s="32"/>
      <c r="F7" s="32"/>
      <c r="G7" s="32"/>
      <c r="H7" s="33"/>
      <c r="I7" s="32"/>
      <c r="J7" s="32"/>
      <c r="K7" s="32"/>
    </row>
    <row r="8" spans="3:11" ht="15.75">
      <c r="C8" s="36">
        <v>38353</v>
      </c>
      <c r="D8" s="32"/>
      <c r="E8" s="37">
        <f>+'rates summary'!B302</f>
        <v>4.86</v>
      </c>
      <c r="F8" s="32"/>
      <c r="G8" s="37">
        <f>+'rates summary'!C303</f>
        <v>5.1</v>
      </c>
      <c r="H8" s="33"/>
      <c r="I8" s="37">
        <f>+'rates summary'!E302</f>
        <v>5.57</v>
      </c>
      <c r="J8" s="32"/>
      <c r="K8" s="37">
        <f>+'rates summary'!F303</f>
        <v>6.1</v>
      </c>
    </row>
    <row r="9" spans="3:11" ht="15.75">
      <c r="C9" s="36"/>
      <c r="D9" s="32"/>
      <c r="E9" s="32"/>
      <c r="F9" s="32"/>
      <c r="G9" s="32"/>
      <c r="H9" s="33"/>
      <c r="I9" s="32"/>
      <c r="J9" s="32"/>
      <c r="K9" s="32"/>
    </row>
    <row r="10" spans="3:11" ht="15.75">
      <c r="C10" s="36">
        <v>38384</v>
      </c>
      <c r="D10" s="32"/>
      <c r="E10" s="37">
        <f>+'rates summary'!B303</f>
        <v>4.73</v>
      </c>
      <c r="F10" s="32"/>
      <c r="G10" s="37">
        <f>+'rates summary'!C304</f>
        <v>5.08</v>
      </c>
      <c r="H10" s="33"/>
      <c r="I10" s="37">
        <f>+'rates summary'!E303</f>
        <v>5.48</v>
      </c>
      <c r="J10" s="32"/>
      <c r="K10" s="37">
        <f>+'rates summary'!F304</f>
        <v>6.07</v>
      </c>
    </row>
    <row r="11" spans="3:11" ht="15.75">
      <c r="C11" s="36"/>
      <c r="D11" s="32"/>
      <c r="E11" s="32"/>
      <c r="F11" s="32"/>
      <c r="G11" s="32"/>
      <c r="H11" s="33"/>
      <c r="I11" s="32"/>
      <c r="J11" s="32"/>
      <c r="K11" s="32"/>
    </row>
    <row r="12" spans="3:11" ht="15.75">
      <c r="C12" s="36">
        <v>38412</v>
      </c>
      <c r="D12" s="32"/>
      <c r="E12" s="37">
        <f>+'rates summary'!B304</f>
        <v>4.55</v>
      </c>
      <c r="F12" s="32"/>
      <c r="G12" s="37">
        <f>+'rates summary'!C305</f>
        <v>5.06</v>
      </c>
      <c r="H12" s="33"/>
      <c r="I12" s="37">
        <f>+'rates summary'!E304</f>
        <v>5.36</v>
      </c>
      <c r="J12" s="32"/>
      <c r="K12" s="37">
        <f>+'rates summary'!F305</f>
        <v>6.03</v>
      </c>
    </row>
    <row r="13" spans="3:11" ht="15.75">
      <c r="C13" s="36"/>
      <c r="D13" s="32"/>
      <c r="E13" s="32"/>
      <c r="F13" s="32"/>
      <c r="G13" s="32"/>
      <c r="H13" s="33"/>
      <c r="I13" s="32"/>
      <c r="J13" s="32"/>
      <c r="K13" s="32"/>
    </row>
    <row r="14" spans="3:11" ht="15.75">
      <c r="C14" s="36">
        <v>38443</v>
      </c>
      <c r="D14" s="32"/>
      <c r="E14" s="37">
        <f>+'rates summary'!B305</f>
        <v>4.78</v>
      </c>
      <c r="F14" s="32"/>
      <c r="G14" s="37">
        <f>+'rates summary'!C306</f>
        <v>5.05</v>
      </c>
      <c r="H14" s="33"/>
      <c r="I14" s="37">
        <f>+'rates summary'!E305</f>
        <v>5.62</v>
      </c>
      <c r="J14" s="32"/>
      <c r="K14" s="37">
        <f>+'rates summary'!F306</f>
        <v>6.01</v>
      </c>
    </row>
    <row r="15" spans="3:11" ht="15.75">
      <c r="C15" s="36"/>
      <c r="D15" s="32"/>
      <c r="E15" s="32"/>
      <c r="F15" s="32"/>
      <c r="G15" s="32"/>
      <c r="H15" s="33"/>
      <c r="I15" s="32"/>
      <c r="J15" s="32"/>
      <c r="K15" s="32"/>
    </row>
    <row r="16" spans="3:11" ht="15.75">
      <c r="C16" s="36">
        <v>38473</v>
      </c>
      <c r="D16" s="32"/>
      <c r="E16" s="37">
        <f>+'rates summary'!B306</f>
        <v>4.65</v>
      </c>
      <c r="F16" s="32"/>
      <c r="G16" s="37">
        <f>+'rates summary'!C307</f>
        <v>5.03</v>
      </c>
      <c r="H16" s="33"/>
      <c r="I16" s="37">
        <f>+'rates summary'!E306</f>
        <v>5.55</v>
      </c>
      <c r="J16" s="32"/>
      <c r="K16" s="37">
        <f>+'rates summary'!F307</f>
        <v>5.97</v>
      </c>
    </row>
    <row r="17" spans="3:11" ht="15.75">
      <c r="C17" s="36"/>
      <c r="D17" s="32"/>
      <c r="E17" s="32"/>
      <c r="F17" s="32"/>
      <c r="G17" s="32"/>
      <c r="H17" s="33"/>
      <c r="I17" s="32"/>
      <c r="J17" s="32"/>
      <c r="K17" s="32"/>
    </row>
    <row r="18" spans="3:11" ht="15.75">
      <c r="C18" s="36">
        <v>38504</v>
      </c>
      <c r="D18" s="32"/>
      <c r="E18" s="37">
        <f>+'rates summary'!B307</f>
        <v>4.49</v>
      </c>
      <c r="F18" s="32"/>
      <c r="G18" s="37">
        <f>+'rates summary'!C308</f>
        <v>5</v>
      </c>
      <c r="H18" s="33"/>
      <c r="I18" s="37">
        <f>+'rates summary'!E307</f>
        <v>5.41</v>
      </c>
      <c r="J18" s="32"/>
      <c r="K18" s="37">
        <f>+'rates summary'!F308</f>
        <v>5.94</v>
      </c>
    </row>
    <row r="19" spans="3:11" ht="15.75">
      <c r="C19" s="32"/>
      <c r="D19" s="32"/>
      <c r="E19" s="32"/>
      <c r="F19" s="32"/>
      <c r="G19" s="32"/>
      <c r="H19" s="33"/>
      <c r="I19" s="32"/>
      <c r="J19" s="32"/>
      <c r="K19" s="32"/>
    </row>
    <row r="20" spans="3:11" ht="15.75">
      <c r="C20" s="36">
        <v>38534</v>
      </c>
      <c r="D20" s="32"/>
      <c r="E20" s="37">
        <f>+'rates summary'!B308</f>
        <v>4.29</v>
      </c>
      <c r="F20" s="32"/>
      <c r="G20" s="37">
        <f>+'rates summary'!C309</f>
        <v>4.97</v>
      </c>
      <c r="H20" s="33"/>
      <c r="I20" s="37">
        <f>+'rates summary'!E308</f>
        <v>5.26</v>
      </c>
      <c r="J20" s="32"/>
      <c r="K20" s="37">
        <f>+'rates summary'!F309</f>
        <v>5.9</v>
      </c>
    </row>
    <row r="21" spans="3:11" ht="15.75">
      <c r="C21" s="32"/>
      <c r="D21" s="32"/>
      <c r="E21" s="32"/>
      <c r="F21" s="32"/>
      <c r="G21" s="32"/>
      <c r="H21" s="33"/>
      <c r="I21" s="32"/>
      <c r="J21" s="32"/>
      <c r="K21" s="32"/>
    </row>
    <row r="22" spans="3:11" ht="15.75">
      <c r="C22" s="36">
        <v>38565</v>
      </c>
      <c r="D22" s="32"/>
      <c r="E22" s="37">
        <f>+'rates summary'!B309</f>
        <v>4.41</v>
      </c>
      <c r="F22" s="32"/>
      <c r="G22" s="37">
        <f>+'rates summary'!C310</f>
        <v>4.94</v>
      </c>
      <c r="H22" s="33"/>
      <c r="I22" s="37">
        <f>+'rates summary'!E309</f>
        <v>5.37</v>
      </c>
      <c r="J22" s="32"/>
      <c r="K22" s="37">
        <f>+'rates summary'!F310</f>
        <v>5.87</v>
      </c>
    </row>
    <row r="23" spans="3:11" ht="15.75">
      <c r="C23" s="36"/>
      <c r="D23" s="32"/>
      <c r="E23" s="37"/>
      <c r="F23" s="32"/>
      <c r="G23" s="37"/>
      <c r="H23" s="33"/>
      <c r="I23" s="37"/>
      <c r="J23" s="32"/>
      <c r="K23" s="37"/>
    </row>
    <row r="24" spans="3:11" ht="15.75">
      <c r="C24" s="36">
        <v>38596</v>
      </c>
      <c r="D24" s="32"/>
      <c r="E24" s="37">
        <f>+'rates summary'!B310</f>
        <v>4.46</v>
      </c>
      <c r="F24" s="32"/>
      <c r="G24" s="37">
        <f>+'rates summary'!C311</f>
        <v>4.91</v>
      </c>
      <c r="H24" s="33"/>
      <c r="I24" s="37">
        <f>+'rates summary'!E310</f>
        <v>5.42</v>
      </c>
      <c r="J24" s="32"/>
      <c r="K24" s="37">
        <f>+'rates summary'!F311</f>
        <v>5.84</v>
      </c>
    </row>
    <row r="25" spans="3:11" ht="15.75">
      <c r="C25" s="32"/>
      <c r="D25" s="32"/>
      <c r="E25" s="39"/>
      <c r="F25" s="32"/>
      <c r="G25" s="32"/>
      <c r="H25" s="33"/>
      <c r="I25" s="39"/>
      <c r="J25" s="32"/>
      <c r="K25" s="32"/>
    </row>
    <row r="26" spans="3:11" ht="15.75">
      <c r="C26" s="36">
        <v>38626</v>
      </c>
      <c r="D26" s="32"/>
      <c r="E26" s="37">
        <f>+'rates summary'!B311</f>
        <v>4.47</v>
      </c>
      <c r="F26" s="32"/>
      <c r="G26" s="37">
        <f>+'rates summary'!C312</f>
        <v>4.89</v>
      </c>
      <c r="H26" s="33"/>
      <c r="I26" s="37">
        <f>+'rates summary'!E311</f>
        <v>5.44</v>
      </c>
      <c r="J26" s="32"/>
      <c r="K26" s="37">
        <f>+'rates summary'!F312</f>
        <v>5.81</v>
      </c>
    </row>
    <row r="27" spans="3:11" ht="15.75">
      <c r="C27" s="36"/>
      <c r="D27" s="32"/>
      <c r="E27" s="38"/>
      <c r="F27" s="32"/>
      <c r="G27" s="38"/>
      <c r="H27" s="33"/>
      <c r="I27" s="38"/>
      <c r="J27" s="32"/>
      <c r="K27" s="38"/>
    </row>
    <row r="28" spans="3:11" ht="15.75">
      <c r="C28" s="36">
        <v>38657</v>
      </c>
      <c r="D28" s="32"/>
      <c r="E28" s="37">
        <f>+'rates summary'!B312</f>
        <v>4.68</v>
      </c>
      <c r="F28" s="32"/>
      <c r="G28" s="37">
        <f>+'rates summary'!C313</f>
        <v>4.88</v>
      </c>
      <c r="H28" s="33"/>
      <c r="I28" s="37">
        <f>+'rates summary'!E312</f>
        <v>5.68</v>
      </c>
      <c r="J28" s="32"/>
      <c r="K28" s="37">
        <f>+'rates summary'!F313</f>
        <v>5.79</v>
      </c>
    </row>
    <row r="29" spans="3:11" ht="15.75">
      <c r="C29" s="36"/>
      <c r="D29" s="32"/>
      <c r="E29" s="38"/>
      <c r="F29" s="32"/>
      <c r="G29" s="38"/>
      <c r="H29" s="33"/>
      <c r="I29" s="38"/>
      <c r="J29" s="32"/>
      <c r="K29" s="38"/>
    </row>
    <row r="30" spans="3:11" ht="15.75">
      <c r="C30" s="36">
        <v>38687</v>
      </c>
      <c r="D30" s="32"/>
      <c r="E30" s="37">
        <f>+'rates summary'!B313</f>
        <v>4.73</v>
      </c>
      <c r="F30" s="32"/>
      <c r="G30" s="37">
        <f>+'rates summary'!C314</f>
        <v>4.87</v>
      </c>
      <c r="H30" s="33"/>
      <c r="I30" s="37">
        <f>+'rates summary'!E313</f>
        <v>5.78</v>
      </c>
      <c r="J30" s="32"/>
      <c r="K30" s="37">
        <f>+'rates summary'!F314</f>
        <v>5.780166666666667</v>
      </c>
    </row>
    <row r="31" spans="3:11" ht="15.75">
      <c r="C31" s="36"/>
      <c r="D31" s="32"/>
      <c r="E31" s="38"/>
      <c r="F31" s="32"/>
      <c r="G31" s="38"/>
      <c r="H31" s="33"/>
      <c r="I31" s="38"/>
      <c r="J31" s="32"/>
      <c r="K31" s="38"/>
    </row>
    <row r="32" spans="3:11" ht="15.75">
      <c r="C32" s="36">
        <v>38718</v>
      </c>
      <c r="D32" s="32"/>
      <c r="E32" s="38">
        <f>+'rates summary'!B314</f>
        <v>4.73</v>
      </c>
      <c r="F32" s="32"/>
      <c r="G32" s="38">
        <f>+'rates summary'!C315</f>
        <v>4.855902585638999</v>
      </c>
      <c r="H32" s="33"/>
      <c r="I32" s="38">
        <f>+'rates summary'!E314</f>
        <v>5.78</v>
      </c>
      <c r="J32" s="32"/>
      <c r="K32" s="38">
        <f>+'rates summary'!F315</f>
        <v>5.767583333333333</v>
      </c>
    </row>
    <row r="33" spans="3:11" ht="15.75">
      <c r="C33" s="32"/>
      <c r="D33" s="32"/>
      <c r="E33" s="32"/>
      <c r="F33" s="32"/>
      <c r="G33" s="32"/>
      <c r="H33" s="32"/>
      <c r="I33" s="32"/>
      <c r="J33" s="32"/>
      <c r="K33" s="32"/>
    </row>
    <row r="34" spans="3:11" ht="15.75">
      <c r="C34" s="40" t="s">
        <v>22</v>
      </c>
      <c r="D34" s="32"/>
      <c r="E34" s="32"/>
      <c r="F34" s="32"/>
      <c r="G34" s="32"/>
      <c r="H34" s="32"/>
      <c r="I34" s="32"/>
      <c r="J34" s="32"/>
      <c r="K34" s="32"/>
    </row>
    <row r="38" ht="12.75">
      <c r="G38" s="3"/>
    </row>
    <row r="39" spans="3:7" ht="12.75">
      <c r="C39" t="s">
        <v>23</v>
      </c>
      <c r="G39" s="7">
        <f>+G32*0.9</f>
        <v>4.3703123270751</v>
      </c>
    </row>
    <row r="40" spans="3:7" ht="12.75">
      <c r="C40" t="s">
        <v>24</v>
      </c>
      <c r="G40" s="7">
        <f>+G32*1.05</f>
        <v>5.09869771492095</v>
      </c>
    </row>
  </sheetData>
  <mergeCells count="3">
    <mergeCell ref="E4:G4"/>
    <mergeCell ref="I4:K4"/>
    <mergeCell ref="C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95"/>
  <sheetViews>
    <sheetView zoomScale="80" zoomScaleNormal="80" workbookViewId="0" topLeftCell="A1">
      <pane ySplit="2" topLeftCell="BM302" activePane="bottomLeft" state="frozen"/>
      <selection pane="topLeft" activeCell="A1" sqref="A1"/>
      <selection pane="bottomLeft" activeCell="J313" sqref="J313"/>
    </sheetView>
  </sheetViews>
  <sheetFormatPr defaultColWidth="9.140625" defaultRowHeight="12.75"/>
  <cols>
    <col min="1" max="1" width="17.7109375" style="1" customWidth="1"/>
    <col min="2" max="2" width="10.8515625" style="0" bestFit="1" customWidth="1"/>
    <col min="3" max="3" width="10.8515625" style="0" customWidth="1"/>
    <col min="4" max="4" width="16.28125" style="0" bestFit="1" customWidth="1"/>
    <col min="5" max="5" width="15.28125" style="0" bestFit="1" customWidth="1"/>
    <col min="6" max="6" width="17.8515625" style="0" bestFit="1" customWidth="1"/>
    <col min="7" max="7" width="12.7109375" style="0" bestFit="1" customWidth="1"/>
    <col min="8" max="8" width="10.57421875" style="0" bestFit="1" customWidth="1"/>
    <col min="9" max="9" width="13.140625" style="0" bestFit="1" customWidth="1"/>
    <col min="10" max="10" width="19.140625" style="0" bestFit="1" customWidth="1"/>
    <col min="11" max="12" width="17.421875" style="0" bestFit="1" customWidth="1"/>
    <col min="13" max="13" width="3.00390625" style="0" bestFit="1" customWidth="1"/>
    <col min="14" max="14" width="16.28125" style="0" bestFit="1" customWidth="1"/>
    <col min="15" max="15" width="12.8515625" style="0" bestFit="1" customWidth="1"/>
  </cols>
  <sheetData>
    <row r="1" spans="2:20" ht="12.75">
      <c r="B1" t="s">
        <v>0</v>
      </c>
      <c r="C1" t="s">
        <v>0</v>
      </c>
      <c r="E1" t="s">
        <v>11</v>
      </c>
      <c r="F1" t="s">
        <v>12</v>
      </c>
      <c r="K1" t="s">
        <v>2</v>
      </c>
      <c r="L1" t="str">
        <f>+K1</f>
        <v>New measure less</v>
      </c>
      <c r="N1" t="s">
        <v>1</v>
      </c>
      <c r="O1" t="s">
        <v>4</v>
      </c>
      <c r="P1" t="s">
        <v>5</v>
      </c>
      <c r="R1" t="s">
        <v>6</v>
      </c>
      <c r="T1" t="s">
        <v>7</v>
      </c>
    </row>
    <row r="2" spans="2:21" ht="12.75">
      <c r="B2" t="s">
        <v>10</v>
      </c>
      <c r="C2" t="s">
        <v>13</v>
      </c>
      <c r="E2" t="s">
        <v>9</v>
      </c>
      <c r="F2" t="s">
        <v>9</v>
      </c>
      <c r="K2" t="s">
        <v>3</v>
      </c>
      <c r="L2">
        <f>+D1</f>
        <v>0</v>
      </c>
      <c r="U2" t="s">
        <v>8</v>
      </c>
    </row>
    <row r="3" spans="1:15" ht="12.75">
      <c r="A3" s="10"/>
      <c r="B3" s="11"/>
      <c r="C3" s="11"/>
      <c r="D3" s="12"/>
      <c r="E3" s="13"/>
      <c r="F3" s="12"/>
      <c r="G3" s="13"/>
      <c r="H3" s="12"/>
      <c r="I3" s="14"/>
      <c r="J3" s="15"/>
      <c r="K3" s="16"/>
      <c r="L3" s="13"/>
      <c r="M3" s="13"/>
      <c r="N3" s="13">
        <v>8.5</v>
      </c>
      <c r="O3" s="13"/>
    </row>
    <row r="4" spans="1:15" ht="12.75">
      <c r="A4" s="10"/>
      <c r="B4" s="11"/>
      <c r="C4" s="11"/>
      <c r="D4" s="12"/>
      <c r="E4" s="13"/>
      <c r="F4" s="12"/>
      <c r="G4" s="13"/>
      <c r="H4" s="12"/>
      <c r="I4" s="14"/>
      <c r="J4" s="15"/>
      <c r="K4" s="16"/>
      <c r="L4" s="13"/>
      <c r="M4" s="13"/>
      <c r="N4" s="13">
        <v>8.5</v>
      </c>
      <c r="O4" s="13"/>
    </row>
    <row r="5" spans="1:15" ht="12.75">
      <c r="A5" s="10"/>
      <c r="B5" s="11"/>
      <c r="C5" s="11"/>
      <c r="D5" s="12"/>
      <c r="E5" s="13"/>
      <c r="F5" s="12"/>
      <c r="G5" s="13"/>
      <c r="H5" s="12"/>
      <c r="I5" s="14"/>
      <c r="J5" s="15"/>
      <c r="K5" s="16"/>
      <c r="L5" s="13"/>
      <c r="M5" s="13"/>
      <c r="N5" s="13">
        <v>8.75</v>
      </c>
      <c r="O5" s="13"/>
    </row>
    <row r="6" spans="1:15" ht="12.75">
      <c r="A6" s="10"/>
      <c r="B6" s="11"/>
      <c r="C6" s="11"/>
      <c r="D6" s="12"/>
      <c r="E6" s="13"/>
      <c r="F6" s="12"/>
      <c r="G6" s="13"/>
      <c r="H6" s="12"/>
      <c r="I6" s="14"/>
      <c r="J6" s="15"/>
      <c r="K6" s="16"/>
      <c r="L6" s="13"/>
      <c r="M6" s="13"/>
      <c r="N6" s="13">
        <v>8.75</v>
      </c>
      <c r="O6" s="13"/>
    </row>
    <row r="7" spans="1:15" ht="12.75">
      <c r="A7" s="10"/>
      <c r="B7" s="11"/>
      <c r="C7" s="11"/>
      <c r="D7" s="12"/>
      <c r="E7" s="13"/>
      <c r="F7" s="12"/>
      <c r="G7" s="13"/>
      <c r="H7" s="12"/>
      <c r="I7" s="14"/>
      <c r="J7" s="15"/>
      <c r="K7" s="16"/>
      <c r="L7" s="13"/>
      <c r="M7" s="13"/>
      <c r="N7" s="13">
        <v>8.75</v>
      </c>
      <c r="O7" s="13"/>
    </row>
    <row r="8" spans="1:15" ht="12.75">
      <c r="A8" s="10"/>
      <c r="B8" s="11"/>
      <c r="C8" s="11"/>
      <c r="D8" s="12"/>
      <c r="E8" s="13"/>
      <c r="F8" s="12"/>
      <c r="G8" s="13"/>
      <c r="H8" s="12"/>
      <c r="I8" s="14"/>
      <c r="J8" s="15"/>
      <c r="K8" s="16"/>
      <c r="L8" s="13"/>
      <c r="M8" s="13"/>
      <c r="N8" s="13">
        <v>8.75</v>
      </c>
      <c r="O8" s="13"/>
    </row>
    <row r="9" spans="1:15" ht="12.75">
      <c r="A9" s="10"/>
      <c r="B9" s="11"/>
      <c r="C9" s="11"/>
      <c r="D9" s="12"/>
      <c r="E9" s="13"/>
      <c r="F9" s="12"/>
      <c r="G9" s="13"/>
      <c r="H9" s="12"/>
      <c r="I9" s="14"/>
      <c r="J9" s="15"/>
      <c r="K9" s="16"/>
      <c r="L9" s="13"/>
      <c r="M9" s="13"/>
      <c r="N9" s="13">
        <v>8.75</v>
      </c>
      <c r="O9" s="13"/>
    </row>
    <row r="10" spans="1:15" ht="12.75">
      <c r="A10" s="10"/>
      <c r="B10" s="11"/>
      <c r="C10" s="11"/>
      <c r="D10" s="12"/>
      <c r="E10" s="13"/>
      <c r="F10" s="12"/>
      <c r="G10" s="13"/>
      <c r="H10" s="12"/>
      <c r="I10" s="14"/>
      <c r="J10" s="15"/>
      <c r="K10" s="16"/>
      <c r="L10" s="13"/>
      <c r="M10" s="13"/>
      <c r="N10" s="13">
        <v>8.75</v>
      </c>
      <c r="O10" s="13"/>
    </row>
    <row r="11" spans="1:15" ht="12.75">
      <c r="A11" s="10"/>
      <c r="B11" s="11"/>
      <c r="C11" s="11"/>
      <c r="D11" s="12"/>
      <c r="E11" s="13"/>
      <c r="F11" s="12"/>
      <c r="G11" s="13"/>
      <c r="H11" s="12"/>
      <c r="I11" s="14"/>
      <c r="J11" s="15"/>
      <c r="K11" s="16"/>
      <c r="L11" s="13"/>
      <c r="M11" s="13"/>
      <c r="N11" s="13">
        <v>9</v>
      </c>
      <c r="O11" s="13"/>
    </row>
    <row r="12" spans="1:15" ht="12.75">
      <c r="A12" s="10"/>
      <c r="B12" s="11"/>
      <c r="C12" s="11"/>
      <c r="D12" s="12"/>
      <c r="E12" s="13"/>
      <c r="F12" s="12"/>
      <c r="G12" s="13"/>
      <c r="H12" s="12"/>
      <c r="I12" s="14"/>
      <c r="J12" s="15"/>
      <c r="K12" s="16"/>
      <c r="L12" s="13"/>
      <c r="M12" s="13"/>
      <c r="N12" s="13">
        <v>9</v>
      </c>
      <c r="O12" s="13"/>
    </row>
    <row r="13" spans="1:15" ht="12.75">
      <c r="A13" s="10"/>
      <c r="B13" s="11"/>
      <c r="C13" s="11"/>
      <c r="D13" s="12"/>
      <c r="E13" s="13"/>
      <c r="F13" s="12"/>
      <c r="G13" s="13"/>
      <c r="H13" s="12"/>
      <c r="I13" s="14"/>
      <c r="J13" s="15"/>
      <c r="K13" s="16"/>
      <c r="L13" s="13"/>
      <c r="M13" s="13"/>
      <c r="N13" s="13">
        <v>9</v>
      </c>
      <c r="O13" s="13"/>
    </row>
    <row r="14" spans="1:15" ht="12.75">
      <c r="A14" s="10"/>
      <c r="B14" s="11"/>
      <c r="C14" s="11"/>
      <c r="D14" s="12"/>
      <c r="E14" s="13"/>
      <c r="F14" s="12"/>
      <c r="G14" s="13"/>
      <c r="H14" s="12"/>
      <c r="I14" s="14"/>
      <c r="J14" s="15"/>
      <c r="K14" s="16"/>
      <c r="L14" s="13"/>
      <c r="M14" s="13"/>
      <c r="N14" s="13">
        <v>9.25</v>
      </c>
      <c r="O14" s="13"/>
    </row>
    <row r="15" spans="1:15" ht="12.75">
      <c r="A15" s="10"/>
      <c r="B15" s="11"/>
      <c r="C15" s="11"/>
      <c r="D15" s="12"/>
      <c r="E15" s="13"/>
      <c r="F15" s="12"/>
      <c r="G15" s="13"/>
      <c r="H15" s="12"/>
      <c r="I15" s="14"/>
      <c r="J15" s="15"/>
      <c r="K15" s="16"/>
      <c r="L15" s="13"/>
      <c r="M15" s="13"/>
      <c r="N15" s="13">
        <v>9.5</v>
      </c>
      <c r="O15" s="13"/>
    </row>
    <row r="16" spans="1:15" ht="12.75">
      <c r="A16" s="10"/>
      <c r="B16" s="11"/>
      <c r="C16" s="11"/>
      <c r="D16" s="12"/>
      <c r="E16" s="13"/>
      <c r="F16" s="12"/>
      <c r="G16" s="13"/>
      <c r="H16" s="12"/>
      <c r="I16" s="14"/>
      <c r="J16" s="15"/>
      <c r="K16" s="16"/>
      <c r="L16" s="13"/>
      <c r="M16" s="13"/>
      <c r="N16" s="13">
        <v>9.75</v>
      </c>
      <c r="O16" s="13"/>
    </row>
    <row r="17" spans="1:15" ht="12.75">
      <c r="A17" s="10"/>
      <c r="B17" s="11"/>
      <c r="C17" s="11"/>
      <c r="D17" s="12"/>
      <c r="E17" s="13"/>
      <c r="F17" s="12"/>
      <c r="G17" s="13"/>
      <c r="H17" s="12"/>
      <c r="I17" s="14"/>
      <c r="J17" s="15"/>
      <c r="K17" s="16"/>
      <c r="L17" s="13"/>
      <c r="M17" s="13"/>
      <c r="N17" s="13">
        <v>9.75</v>
      </c>
      <c r="O17" s="13"/>
    </row>
    <row r="18" spans="1:15" ht="12.75">
      <c r="A18" s="10"/>
      <c r="B18" s="11"/>
      <c r="C18" s="11"/>
      <c r="D18" s="12"/>
      <c r="E18" s="13"/>
      <c r="F18" s="12"/>
      <c r="G18" s="13"/>
      <c r="H18" s="12"/>
      <c r="I18" s="14"/>
      <c r="J18" s="15"/>
      <c r="K18" s="16"/>
      <c r="L18" s="13"/>
      <c r="M18" s="13"/>
      <c r="N18" s="13">
        <v>10</v>
      </c>
      <c r="O18" s="13"/>
    </row>
    <row r="19" spans="1:15" ht="12.75">
      <c r="A19" s="10"/>
      <c r="B19" s="11"/>
      <c r="C19" s="11"/>
      <c r="D19" s="12"/>
      <c r="E19" s="13"/>
      <c r="F19" s="12"/>
      <c r="G19" s="13"/>
      <c r="H19" s="12"/>
      <c r="I19" s="14"/>
      <c r="J19" s="15"/>
      <c r="K19" s="16"/>
      <c r="L19" s="13"/>
      <c r="M19" s="13"/>
      <c r="N19" s="13">
        <v>10</v>
      </c>
      <c r="O19" s="13"/>
    </row>
    <row r="20" spans="1:15" ht="12.75">
      <c r="A20" s="10"/>
      <c r="B20" s="11"/>
      <c r="C20" s="11"/>
      <c r="D20" s="12"/>
      <c r="E20" s="13"/>
      <c r="F20" s="12"/>
      <c r="G20" s="13"/>
      <c r="H20" s="12"/>
      <c r="I20" s="14"/>
      <c r="J20" s="15"/>
      <c r="K20" s="16"/>
      <c r="L20" s="13"/>
      <c r="M20" s="13"/>
      <c r="N20" s="13">
        <v>10.25</v>
      </c>
      <c r="O20" s="13"/>
    </row>
    <row r="21" spans="1:15" ht="12.75">
      <c r="A21" s="10"/>
      <c r="B21" s="11"/>
      <c r="C21" s="11"/>
      <c r="D21" s="12"/>
      <c r="E21" s="13"/>
      <c r="F21" s="12"/>
      <c r="G21" s="13"/>
      <c r="H21" s="12"/>
      <c r="I21" s="14"/>
      <c r="J21" s="15"/>
      <c r="K21" s="16"/>
      <c r="L21" s="13"/>
      <c r="M21" s="13"/>
      <c r="N21" s="13">
        <v>10.5</v>
      </c>
      <c r="O21" s="13"/>
    </row>
    <row r="22" spans="1:15" ht="12.75">
      <c r="A22" s="10"/>
      <c r="B22" s="11"/>
      <c r="C22" s="11"/>
      <c r="D22" s="12"/>
      <c r="E22" s="13"/>
      <c r="F22" s="12"/>
      <c r="G22" s="13"/>
      <c r="H22" s="12"/>
      <c r="I22" s="14"/>
      <c r="J22" s="15"/>
      <c r="K22" s="16"/>
      <c r="L22" s="13"/>
      <c r="M22" s="13"/>
      <c r="N22" s="13">
        <v>10.25</v>
      </c>
      <c r="O22" s="13"/>
    </row>
    <row r="23" spans="1:15" ht="12.75">
      <c r="A23" s="10"/>
      <c r="B23" s="11"/>
      <c r="C23" s="11"/>
      <c r="D23" s="12"/>
      <c r="E23" s="13"/>
      <c r="F23" s="12"/>
      <c r="G23" s="13"/>
      <c r="H23" s="12"/>
      <c r="I23" s="14"/>
      <c r="J23" s="15"/>
      <c r="K23" s="16"/>
      <c r="L23" s="13"/>
      <c r="M23" s="13"/>
      <c r="N23" s="13">
        <v>10.25</v>
      </c>
      <c r="O23" s="13"/>
    </row>
    <row r="24" spans="1:15" ht="12.75">
      <c r="A24" s="10"/>
      <c r="B24" s="11"/>
      <c r="C24" s="11"/>
      <c r="D24" s="12"/>
      <c r="E24" s="13"/>
      <c r="F24" s="12"/>
      <c r="G24" s="13"/>
      <c r="H24" s="12"/>
      <c r="I24" s="14"/>
      <c r="J24" s="15"/>
      <c r="K24" s="16"/>
      <c r="L24" s="13"/>
      <c r="M24" s="13"/>
      <c r="N24" s="13">
        <v>10.5</v>
      </c>
      <c r="O24" s="13"/>
    </row>
    <row r="25" spans="1:15" ht="12.75">
      <c r="A25" s="10"/>
      <c r="B25" s="11"/>
      <c r="C25" s="11"/>
      <c r="D25" s="12"/>
      <c r="E25" s="13"/>
      <c r="F25" s="12"/>
      <c r="G25" s="13"/>
      <c r="H25" s="12"/>
      <c r="I25" s="14"/>
      <c r="J25" s="15"/>
      <c r="K25" s="16"/>
      <c r="L25" s="13"/>
      <c r="M25" s="13"/>
      <c r="N25" s="13">
        <v>10.75</v>
      </c>
      <c r="O25" s="13"/>
    </row>
    <row r="26" spans="1:15" ht="12.75">
      <c r="A26" s="10"/>
      <c r="B26" s="11"/>
      <c r="C26" s="11"/>
      <c r="D26" s="12"/>
      <c r="E26" s="13"/>
      <c r="F26" s="12"/>
      <c r="G26" s="13"/>
      <c r="H26" s="12"/>
      <c r="I26" s="14"/>
      <c r="J26" s="15"/>
      <c r="K26" s="16"/>
      <c r="L26" s="13"/>
      <c r="M26" s="13"/>
      <c r="N26" s="13">
        <v>11</v>
      </c>
      <c r="O26" s="13"/>
    </row>
    <row r="27" spans="1:15" ht="12.75">
      <c r="A27" s="10"/>
      <c r="B27" s="11"/>
      <c r="C27" s="11"/>
      <c r="D27" s="12"/>
      <c r="E27" s="13"/>
      <c r="F27" s="12"/>
      <c r="G27" s="13"/>
      <c r="H27" s="12"/>
      <c r="I27" s="14"/>
      <c r="J27" s="15"/>
      <c r="K27" s="16"/>
      <c r="L27" s="13"/>
      <c r="M27" s="13"/>
      <c r="N27" s="13">
        <v>10.5</v>
      </c>
      <c r="O27" s="13"/>
    </row>
    <row r="28" spans="1:15" ht="12.75">
      <c r="A28" s="10"/>
      <c r="B28" s="11"/>
      <c r="C28" s="11"/>
      <c r="D28" s="12"/>
      <c r="E28" s="13"/>
      <c r="F28" s="12"/>
      <c r="G28" s="13"/>
      <c r="H28" s="12"/>
      <c r="I28" s="14"/>
      <c r="J28" s="15"/>
      <c r="K28" s="16"/>
      <c r="L28" s="13"/>
      <c r="M28" s="13"/>
      <c r="N28" s="13">
        <v>10.75</v>
      </c>
      <c r="O28" s="13"/>
    </row>
    <row r="29" spans="1:15" ht="12.75">
      <c r="A29" s="10"/>
      <c r="B29" s="11"/>
      <c r="C29" s="11"/>
      <c r="D29" s="12"/>
      <c r="E29" s="13"/>
      <c r="F29" s="12"/>
      <c r="G29" s="13"/>
      <c r="H29" s="12"/>
      <c r="I29" s="14"/>
      <c r="J29" s="15"/>
      <c r="K29" s="16"/>
      <c r="L29" s="13"/>
      <c r="M29" s="13"/>
      <c r="N29" s="13">
        <v>11</v>
      </c>
      <c r="O29" s="13"/>
    </row>
    <row r="30" spans="1:15" ht="12.75">
      <c r="A30" s="10"/>
      <c r="B30" s="11"/>
      <c r="C30" s="11"/>
      <c r="D30" s="12"/>
      <c r="E30" s="13"/>
      <c r="F30" s="12"/>
      <c r="G30" s="13"/>
      <c r="H30" s="12"/>
      <c r="I30" s="14"/>
      <c r="J30" s="15"/>
      <c r="K30" s="16"/>
      <c r="L30" s="13"/>
      <c r="M30" s="13"/>
      <c r="N30" s="13">
        <v>11</v>
      </c>
      <c r="O30" s="13"/>
    </row>
    <row r="31" spans="1:15" ht="12.75">
      <c r="A31" s="10"/>
      <c r="B31" s="11"/>
      <c r="C31" s="11"/>
      <c r="D31" s="12"/>
      <c r="E31" s="13"/>
      <c r="F31" s="12"/>
      <c r="G31" s="13"/>
      <c r="H31" s="12"/>
      <c r="I31" s="14"/>
      <c r="J31" s="15"/>
      <c r="K31" s="16"/>
      <c r="L31" s="13"/>
      <c r="M31" s="13"/>
      <c r="N31" s="13">
        <v>11</v>
      </c>
      <c r="O31" s="13"/>
    </row>
    <row r="32" spans="1:15" ht="12.75">
      <c r="A32" s="10"/>
      <c r="B32" s="11"/>
      <c r="C32" s="11"/>
      <c r="D32" s="12"/>
      <c r="E32" s="13"/>
      <c r="F32" s="12"/>
      <c r="G32" s="13"/>
      <c r="H32" s="12"/>
      <c r="I32" s="14"/>
      <c r="J32" s="15"/>
      <c r="K32" s="16"/>
      <c r="L32" s="13"/>
      <c r="M32" s="13"/>
      <c r="N32" s="13">
        <v>10.75</v>
      </c>
      <c r="O32" s="13"/>
    </row>
    <row r="33" spans="1:15" ht="12.75">
      <c r="A33" s="10"/>
      <c r="B33" s="11"/>
      <c r="C33" s="11"/>
      <c r="D33" s="12"/>
      <c r="E33" s="13"/>
      <c r="F33" s="12"/>
      <c r="G33" s="13"/>
      <c r="H33" s="12"/>
      <c r="I33" s="14"/>
      <c r="J33" s="15"/>
      <c r="K33" s="16"/>
      <c r="L33" s="13"/>
      <c r="M33" s="13"/>
      <c r="N33" s="13">
        <v>10.75</v>
      </c>
      <c r="O33" s="13"/>
    </row>
    <row r="34" spans="1:15" ht="12.75">
      <c r="A34" s="10"/>
      <c r="B34" s="11"/>
      <c r="C34" s="11"/>
      <c r="D34" s="12"/>
      <c r="E34" s="13"/>
      <c r="F34" s="12"/>
      <c r="G34" s="13"/>
      <c r="H34" s="12"/>
      <c r="I34" s="14"/>
      <c r="J34" s="15"/>
      <c r="K34" s="16"/>
      <c r="L34" s="13"/>
      <c r="M34" s="13"/>
      <c r="N34" s="13">
        <v>11</v>
      </c>
      <c r="O34" s="13"/>
    </row>
    <row r="35" spans="1:15" ht="12.75">
      <c r="A35" s="10"/>
      <c r="B35" s="11"/>
      <c r="C35" s="11"/>
      <c r="D35" s="12"/>
      <c r="E35" s="13"/>
      <c r="F35" s="12"/>
      <c r="G35" s="13"/>
      <c r="H35" s="12"/>
      <c r="I35" s="14"/>
      <c r="J35" s="15"/>
      <c r="K35" s="16"/>
      <c r="L35" s="13"/>
      <c r="M35" s="13"/>
      <c r="N35" s="13">
        <v>11</v>
      </c>
      <c r="O35" s="13"/>
    </row>
    <row r="36" spans="1:15" ht="12.75">
      <c r="A36" s="10"/>
      <c r="B36" s="11"/>
      <c r="C36" s="11"/>
      <c r="D36" s="12"/>
      <c r="E36" s="13"/>
      <c r="F36" s="12"/>
      <c r="G36" s="13"/>
      <c r="H36" s="12"/>
      <c r="I36" s="14"/>
      <c r="J36" s="15"/>
      <c r="K36" s="16"/>
      <c r="L36" s="13"/>
      <c r="M36" s="13"/>
      <c r="N36" s="13">
        <v>10.75</v>
      </c>
      <c r="O36" s="13"/>
    </row>
    <row r="37" spans="1:15" ht="12.75">
      <c r="A37" s="10"/>
      <c r="B37" s="11"/>
      <c r="C37" s="11"/>
      <c r="D37" s="12"/>
      <c r="E37" s="13"/>
      <c r="F37" s="12"/>
      <c r="G37" s="13"/>
      <c r="H37" s="12"/>
      <c r="I37" s="14"/>
      <c r="J37" s="15"/>
      <c r="K37" s="16"/>
      <c r="L37" s="13"/>
      <c r="M37" s="13"/>
      <c r="N37" s="13">
        <v>10.5</v>
      </c>
      <c r="O37" s="13"/>
    </row>
    <row r="38" spans="1:15" ht="12.75">
      <c r="A38" s="10"/>
      <c r="B38" s="11"/>
      <c r="C38" s="11"/>
      <c r="D38" s="12"/>
      <c r="E38" s="13"/>
      <c r="F38" s="12"/>
      <c r="G38" s="13"/>
      <c r="H38" s="12"/>
      <c r="I38" s="14"/>
      <c r="J38" s="15"/>
      <c r="K38" s="16"/>
      <c r="L38" s="13"/>
      <c r="M38" s="13"/>
      <c r="N38" s="13">
        <v>10.25</v>
      </c>
      <c r="O38" s="13"/>
    </row>
    <row r="39" spans="1:15" ht="12.75">
      <c r="A39" s="10"/>
      <c r="B39" s="11"/>
      <c r="C39" s="11"/>
      <c r="D39" s="12"/>
      <c r="E39" s="13"/>
      <c r="F39" s="12"/>
      <c r="G39" s="13"/>
      <c r="H39" s="12"/>
      <c r="I39" s="14"/>
      <c r="J39" s="15"/>
      <c r="K39" s="16"/>
      <c r="L39" s="13"/>
      <c r="M39" s="13"/>
      <c r="N39" s="13">
        <v>10</v>
      </c>
      <c r="O39" s="13"/>
    </row>
    <row r="40" spans="1:15" ht="12.75">
      <c r="A40" s="10"/>
      <c r="B40" s="11"/>
      <c r="C40" s="11"/>
      <c r="D40" s="12"/>
      <c r="E40" s="13"/>
      <c r="F40" s="12"/>
      <c r="G40" s="13"/>
      <c r="H40" s="12"/>
      <c r="I40" s="14"/>
      <c r="J40" s="15"/>
      <c r="K40" s="16"/>
      <c r="L40" s="13"/>
      <c r="M40" s="13"/>
      <c r="N40" s="13">
        <v>9.75</v>
      </c>
      <c r="O40" s="13"/>
    </row>
    <row r="41" spans="1:15" ht="12.75">
      <c r="A41" s="10"/>
      <c r="B41" s="11"/>
      <c r="C41" s="11"/>
      <c r="D41" s="12"/>
      <c r="E41" s="13"/>
      <c r="F41" s="12"/>
      <c r="G41" s="13"/>
      <c r="H41" s="12"/>
      <c r="I41" s="14"/>
      <c r="J41" s="15"/>
      <c r="K41" s="16"/>
      <c r="L41" s="13"/>
      <c r="M41" s="13"/>
      <c r="N41" s="13">
        <v>9.75</v>
      </c>
      <c r="O41" s="13"/>
    </row>
    <row r="42" spans="1:15" ht="12.75">
      <c r="A42" s="10"/>
      <c r="B42" s="11"/>
      <c r="C42" s="11"/>
      <c r="D42" s="12"/>
      <c r="E42" s="13"/>
      <c r="F42" s="12"/>
      <c r="G42" s="13"/>
      <c r="H42" s="12"/>
      <c r="I42" s="14"/>
      <c r="J42" s="15"/>
      <c r="K42" s="16"/>
      <c r="L42" s="13"/>
      <c r="M42" s="13"/>
      <c r="N42" s="13">
        <v>9.5</v>
      </c>
      <c r="O42" s="13"/>
    </row>
    <row r="43" spans="1:15" ht="12.75">
      <c r="A43" s="10"/>
      <c r="B43" s="11"/>
      <c r="C43" s="11"/>
      <c r="D43" s="12"/>
      <c r="E43" s="13"/>
      <c r="F43" s="12"/>
      <c r="G43" s="13"/>
      <c r="H43" s="12"/>
      <c r="I43" s="14"/>
      <c r="J43" s="15"/>
      <c r="K43" s="16"/>
      <c r="L43" s="13"/>
      <c r="M43" s="13"/>
      <c r="N43" s="13">
        <v>9.5</v>
      </c>
      <c r="O43" s="13"/>
    </row>
    <row r="44" spans="1:15" ht="12.75">
      <c r="A44" s="10"/>
      <c r="B44" s="11"/>
      <c r="C44" s="11"/>
      <c r="D44" s="12"/>
      <c r="E44" s="13"/>
      <c r="F44" s="12"/>
      <c r="G44" s="13"/>
      <c r="H44" s="12"/>
      <c r="I44" s="14"/>
      <c r="J44" s="15"/>
      <c r="K44" s="16"/>
      <c r="L44" s="13"/>
      <c r="M44" s="13"/>
      <c r="N44" s="13">
        <v>9.25</v>
      </c>
      <c r="O44" s="13"/>
    </row>
    <row r="45" spans="1:15" ht="12.75">
      <c r="A45" s="10"/>
      <c r="B45" s="11"/>
      <c r="C45" s="11"/>
      <c r="D45" s="12"/>
      <c r="E45" s="13"/>
      <c r="F45" s="12"/>
      <c r="G45" s="13"/>
      <c r="H45" s="12"/>
      <c r="I45" s="14"/>
      <c r="J45" s="15"/>
      <c r="K45" s="16"/>
      <c r="L45" s="13"/>
      <c r="M45" s="13"/>
      <c r="N45" s="13">
        <v>9.25</v>
      </c>
      <c r="O45" s="13"/>
    </row>
    <row r="46" spans="1:15" ht="12.75">
      <c r="A46" s="10"/>
      <c r="B46" s="11"/>
      <c r="C46" s="11"/>
      <c r="D46" s="12"/>
      <c r="E46" s="13"/>
      <c r="F46" s="12"/>
      <c r="G46" s="13"/>
      <c r="H46" s="12"/>
      <c r="I46" s="14"/>
      <c r="J46" s="15"/>
      <c r="K46" s="16"/>
      <c r="L46" s="13"/>
      <c r="M46" s="13"/>
      <c r="N46" s="13">
        <v>9.25</v>
      </c>
      <c r="O46" s="13"/>
    </row>
    <row r="47" spans="1:15" ht="12.75">
      <c r="A47" s="10"/>
      <c r="B47" s="11"/>
      <c r="C47" s="11"/>
      <c r="D47" s="12"/>
      <c r="E47" s="13"/>
      <c r="F47" s="12"/>
      <c r="G47" s="13"/>
      <c r="H47" s="12"/>
      <c r="I47" s="14"/>
      <c r="J47" s="15"/>
      <c r="K47" s="16"/>
      <c r="L47" s="13"/>
      <c r="M47" s="13"/>
      <c r="N47" s="13">
        <v>9.5</v>
      </c>
      <c r="O47" s="13"/>
    </row>
    <row r="48" spans="1:15" ht="12.75">
      <c r="A48" s="10"/>
      <c r="B48" s="11"/>
      <c r="C48" s="11"/>
      <c r="D48" s="12"/>
      <c r="E48" s="13"/>
      <c r="F48" s="12"/>
      <c r="G48" s="13"/>
      <c r="H48" s="12"/>
      <c r="I48" s="14"/>
      <c r="J48" s="15"/>
      <c r="K48" s="16"/>
      <c r="L48" s="13"/>
      <c r="M48" s="13"/>
      <c r="N48" s="13">
        <v>9.5</v>
      </c>
      <c r="O48" s="13"/>
    </row>
    <row r="49" spans="1:15" ht="12.75">
      <c r="A49" s="10"/>
      <c r="B49" s="11"/>
      <c r="C49" s="11"/>
      <c r="D49" s="12"/>
      <c r="E49" s="13"/>
      <c r="F49" s="12"/>
      <c r="G49" s="13"/>
      <c r="H49" s="12"/>
      <c r="I49" s="14"/>
      <c r="J49" s="15"/>
      <c r="K49" s="16"/>
      <c r="L49" s="13"/>
      <c r="M49" s="13"/>
      <c r="N49" s="13">
        <v>9.5</v>
      </c>
      <c r="O49" s="13"/>
    </row>
    <row r="50" spans="1:15" ht="12.75">
      <c r="A50" s="10"/>
      <c r="B50" s="11"/>
      <c r="C50" s="11"/>
      <c r="D50" s="12"/>
      <c r="E50" s="13"/>
      <c r="F50" s="12"/>
      <c r="G50" s="13"/>
      <c r="H50" s="12"/>
      <c r="I50" s="14"/>
      <c r="J50" s="15"/>
      <c r="K50" s="16"/>
      <c r="L50" s="13"/>
      <c r="M50" s="13"/>
      <c r="N50" s="13">
        <v>9.5</v>
      </c>
      <c r="O50" s="13"/>
    </row>
    <row r="51" spans="1:15" ht="12.75">
      <c r="A51" s="10"/>
      <c r="B51" s="11"/>
      <c r="C51" s="11"/>
      <c r="D51" s="12"/>
      <c r="E51" s="13"/>
      <c r="F51" s="12"/>
      <c r="G51" s="13"/>
      <c r="H51" s="12"/>
      <c r="I51" s="14"/>
      <c r="J51" s="15"/>
      <c r="K51" s="16"/>
      <c r="L51" s="13"/>
      <c r="M51" s="13"/>
      <c r="N51" s="13">
        <v>9.5</v>
      </c>
      <c r="O51" s="13"/>
    </row>
    <row r="52" spans="1:15" ht="12.75">
      <c r="A52" s="10"/>
      <c r="B52" s="11"/>
      <c r="C52" s="11"/>
      <c r="D52" s="12"/>
      <c r="E52" s="13"/>
      <c r="F52" s="12"/>
      <c r="G52" s="13"/>
      <c r="H52" s="12"/>
      <c r="I52" s="14"/>
      <c r="J52" s="15"/>
      <c r="K52" s="16"/>
      <c r="L52" s="13"/>
      <c r="M52" s="13"/>
      <c r="N52" s="13">
        <v>9.75</v>
      </c>
      <c r="O52" s="13"/>
    </row>
    <row r="53" spans="1:15" ht="12.75">
      <c r="A53" s="10"/>
      <c r="B53" s="11"/>
      <c r="C53" s="11"/>
      <c r="D53" s="12"/>
      <c r="E53" s="13"/>
      <c r="F53" s="12"/>
      <c r="G53" s="13"/>
      <c r="H53" s="12"/>
      <c r="I53" s="14"/>
      <c r="J53" s="15"/>
      <c r="K53" s="16"/>
      <c r="L53" s="13"/>
      <c r="M53" s="13"/>
      <c r="N53" s="13">
        <v>9.5</v>
      </c>
      <c r="O53" s="13"/>
    </row>
    <row r="54" spans="1:15" ht="12.75">
      <c r="A54" s="10"/>
      <c r="B54" s="11"/>
      <c r="C54" s="11"/>
      <c r="D54" s="12"/>
      <c r="E54" s="13"/>
      <c r="F54" s="12"/>
      <c r="G54" s="13"/>
      <c r="H54" s="12"/>
      <c r="I54" s="14"/>
      <c r="J54" s="15"/>
      <c r="K54" s="16"/>
      <c r="L54" s="13"/>
      <c r="M54" s="13"/>
      <c r="N54" s="13">
        <v>9.75</v>
      </c>
      <c r="O54" s="13"/>
    </row>
    <row r="55" spans="1:15" ht="12.75">
      <c r="A55" s="10"/>
      <c r="B55" s="11"/>
      <c r="C55" s="11"/>
      <c r="D55" s="12"/>
      <c r="E55" s="13"/>
      <c r="F55" s="12"/>
      <c r="G55" s="13"/>
      <c r="H55" s="12"/>
      <c r="I55" s="14"/>
      <c r="J55" s="15"/>
      <c r="K55" s="16"/>
      <c r="L55" s="13"/>
      <c r="M55" s="13"/>
      <c r="N55" s="13">
        <v>10</v>
      </c>
      <c r="O55" s="13"/>
    </row>
    <row r="56" spans="1:15" ht="12.75">
      <c r="A56" s="10"/>
      <c r="B56" s="11"/>
      <c r="C56" s="11"/>
      <c r="D56" s="12"/>
      <c r="E56" s="13"/>
      <c r="F56" s="12"/>
      <c r="G56" s="13"/>
      <c r="H56" s="12"/>
      <c r="I56" s="14"/>
      <c r="J56" s="15"/>
      <c r="K56" s="16"/>
      <c r="L56" s="13"/>
      <c r="M56" s="13"/>
      <c r="N56" s="13">
        <v>10</v>
      </c>
      <c r="O56" s="13"/>
    </row>
    <row r="57" spans="1:15" ht="12.75">
      <c r="A57" s="10"/>
      <c r="B57" s="11"/>
      <c r="C57" s="11"/>
      <c r="D57" s="12"/>
      <c r="E57" s="13"/>
      <c r="F57" s="12"/>
      <c r="G57" s="13"/>
      <c r="H57" s="12"/>
      <c r="I57" s="14"/>
      <c r="J57" s="15"/>
      <c r="K57" s="16"/>
      <c r="L57" s="13"/>
      <c r="M57" s="13"/>
      <c r="N57" s="13">
        <v>10.5</v>
      </c>
      <c r="O57" s="13"/>
    </row>
    <row r="58" spans="1:15" ht="12.75">
      <c r="A58" s="10"/>
      <c r="B58" s="11"/>
      <c r="C58" s="11"/>
      <c r="D58" s="12"/>
      <c r="E58" s="13"/>
      <c r="F58" s="12"/>
      <c r="G58" s="13"/>
      <c r="H58" s="12"/>
      <c r="I58" s="14"/>
      <c r="J58" s="15"/>
      <c r="K58" s="16"/>
      <c r="L58" s="13"/>
      <c r="M58" s="13"/>
      <c r="N58" s="13">
        <v>10.75</v>
      </c>
      <c r="O58" s="13"/>
    </row>
    <row r="59" spans="1:15" ht="12.75">
      <c r="A59" s="10"/>
      <c r="B59" s="11"/>
      <c r="C59" s="11"/>
      <c r="D59" s="12"/>
      <c r="E59" s="13"/>
      <c r="F59" s="12"/>
      <c r="G59" s="13"/>
      <c r="H59" s="12"/>
      <c r="I59" s="14"/>
      <c r="J59" s="15"/>
      <c r="K59" s="16"/>
      <c r="L59" s="13"/>
      <c r="M59" s="13"/>
      <c r="N59" s="13">
        <v>10.5</v>
      </c>
      <c r="O59" s="13"/>
    </row>
    <row r="60" spans="1:15" ht="12.75">
      <c r="A60" s="10"/>
      <c r="B60" s="11"/>
      <c r="C60" s="11"/>
      <c r="D60" s="12"/>
      <c r="E60" s="13"/>
      <c r="F60" s="12"/>
      <c r="G60" s="13"/>
      <c r="H60" s="12"/>
      <c r="I60" s="14"/>
      <c r="J60" s="15"/>
      <c r="K60" s="16"/>
      <c r="L60" s="13"/>
      <c r="M60" s="13"/>
      <c r="N60" s="13">
        <v>10.5</v>
      </c>
      <c r="O60" s="13"/>
    </row>
    <row r="61" spans="1:15" ht="12.75">
      <c r="A61" s="10"/>
      <c r="B61" s="11"/>
      <c r="C61" s="11"/>
      <c r="D61" s="12"/>
      <c r="E61" s="13"/>
      <c r="F61" s="12"/>
      <c r="G61" s="13"/>
      <c r="H61" s="12"/>
      <c r="I61" s="14"/>
      <c r="J61" s="15"/>
      <c r="K61" s="16"/>
      <c r="L61" s="13"/>
      <c r="M61" s="13"/>
      <c r="N61" s="13">
        <v>10.25</v>
      </c>
      <c r="O61" s="13"/>
    </row>
    <row r="62" spans="1:15" ht="12.75">
      <c r="A62" s="10"/>
      <c r="B62" s="11"/>
      <c r="C62" s="11"/>
      <c r="D62" s="12"/>
      <c r="E62" s="13"/>
      <c r="F62" s="12"/>
      <c r="G62" s="13"/>
      <c r="H62" s="12"/>
      <c r="I62" s="14"/>
      <c r="J62" s="15"/>
      <c r="K62" s="16"/>
      <c r="L62" s="13"/>
      <c r="M62" s="13"/>
      <c r="N62" s="13">
        <v>10</v>
      </c>
      <c r="O62" s="13"/>
    </row>
    <row r="63" spans="1:15" ht="12.75">
      <c r="A63" s="10"/>
      <c r="B63" s="11"/>
      <c r="C63" s="11"/>
      <c r="D63" s="12"/>
      <c r="E63" s="13"/>
      <c r="F63" s="12"/>
      <c r="G63" s="13"/>
      <c r="H63" s="12"/>
      <c r="I63" s="14"/>
      <c r="J63" s="15"/>
      <c r="K63" s="16"/>
      <c r="L63" s="13"/>
      <c r="M63" s="13"/>
      <c r="N63" s="13">
        <v>9.75</v>
      </c>
      <c r="O63" s="13"/>
    </row>
    <row r="64" spans="1:15" ht="12.75">
      <c r="A64" s="10"/>
      <c r="B64" s="11"/>
      <c r="C64" s="11"/>
      <c r="D64" s="12"/>
      <c r="E64" s="13"/>
      <c r="F64" s="12"/>
      <c r="G64" s="13"/>
      <c r="H64" s="12"/>
      <c r="I64" s="14"/>
      <c r="J64" s="15"/>
      <c r="K64" s="16"/>
      <c r="L64" s="13"/>
      <c r="M64" s="13"/>
      <c r="N64" s="13">
        <v>9.75</v>
      </c>
      <c r="O64" s="13"/>
    </row>
    <row r="65" spans="1:15" ht="12.75">
      <c r="A65" s="10"/>
      <c r="B65" s="11"/>
      <c r="C65" s="11"/>
      <c r="D65" s="12"/>
      <c r="E65" s="13"/>
      <c r="F65" s="12"/>
      <c r="G65" s="13"/>
      <c r="H65" s="12"/>
      <c r="I65" s="14"/>
      <c r="J65" s="15"/>
      <c r="K65" s="16"/>
      <c r="L65" s="13"/>
      <c r="M65" s="13"/>
      <c r="N65" s="13">
        <v>9.5</v>
      </c>
      <c r="O65" s="13"/>
    </row>
    <row r="66" spans="1:15" ht="12.75">
      <c r="A66" s="10"/>
      <c r="B66" s="11"/>
      <c r="C66" s="11"/>
      <c r="D66" s="12"/>
      <c r="E66" s="13"/>
      <c r="F66" s="12"/>
      <c r="G66" s="13"/>
      <c r="H66" s="12"/>
      <c r="I66" s="14"/>
      <c r="J66" s="15"/>
      <c r="K66" s="16"/>
      <c r="L66" s="13"/>
      <c r="M66" s="13"/>
      <c r="N66" s="13">
        <v>9.75</v>
      </c>
      <c r="O66" s="13"/>
    </row>
    <row r="67" spans="1:15" ht="12.75">
      <c r="A67" s="10"/>
      <c r="B67" s="11"/>
      <c r="C67" s="11"/>
      <c r="D67" s="12"/>
      <c r="E67" s="13"/>
      <c r="F67" s="12"/>
      <c r="G67" s="13"/>
      <c r="H67" s="12"/>
      <c r="I67" s="14"/>
      <c r="J67" s="15"/>
      <c r="K67" s="16"/>
      <c r="L67" s="13"/>
      <c r="M67" s="13"/>
      <c r="N67" s="13">
        <v>10</v>
      </c>
      <c r="O67" s="13"/>
    </row>
    <row r="68" spans="1:15" ht="12.75">
      <c r="A68" s="10"/>
      <c r="B68" s="11"/>
      <c r="C68" s="11"/>
      <c r="D68" s="12"/>
      <c r="E68" s="13"/>
      <c r="F68" s="12"/>
      <c r="G68" s="13"/>
      <c r="H68" s="12"/>
      <c r="I68" s="14"/>
      <c r="J68" s="15"/>
      <c r="K68" s="16"/>
      <c r="L68" s="13"/>
      <c r="M68" s="13"/>
      <c r="N68" s="13">
        <v>9.75</v>
      </c>
      <c r="O68" s="13"/>
    </row>
    <row r="69" spans="1:15" ht="12.75">
      <c r="A69" s="10"/>
      <c r="B69" s="11"/>
      <c r="C69" s="11"/>
      <c r="D69" s="12"/>
      <c r="E69" s="13"/>
      <c r="F69" s="12"/>
      <c r="G69" s="13"/>
      <c r="H69" s="12"/>
      <c r="I69" s="14"/>
      <c r="J69" s="15"/>
      <c r="K69" s="16"/>
      <c r="L69" s="13"/>
      <c r="M69" s="13"/>
      <c r="N69" s="13">
        <v>9.25</v>
      </c>
      <c r="O69" s="13"/>
    </row>
    <row r="70" spans="1:15" ht="12.75">
      <c r="A70" s="10"/>
      <c r="B70" s="11"/>
      <c r="C70" s="11"/>
      <c r="D70" s="12"/>
      <c r="E70" s="13"/>
      <c r="F70" s="12"/>
      <c r="G70" s="13"/>
      <c r="H70" s="12"/>
      <c r="I70" s="14"/>
      <c r="J70" s="15"/>
      <c r="K70" s="16"/>
      <c r="L70" s="13"/>
      <c r="M70" s="13"/>
      <c r="N70" s="13">
        <v>9.25</v>
      </c>
      <c r="O70" s="13"/>
    </row>
    <row r="71" spans="1:15" ht="12.75">
      <c r="A71" s="10"/>
      <c r="B71" s="11"/>
      <c r="C71" s="11"/>
      <c r="D71" s="12"/>
      <c r="E71" s="13"/>
      <c r="F71" s="12"/>
      <c r="G71" s="13"/>
      <c r="H71" s="12"/>
      <c r="I71" s="14"/>
      <c r="J71" s="15"/>
      <c r="K71" s="16"/>
      <c r="L71" s="13"/>
      <c r="M71" s="13"/>
      <c r="N71" s="13">
        <v>9.25</v>
      </c>
      <c r="O71" s="13"/>
    </row>
    <row r="72" spans="1:15" ht="12.75">
      <c r="A72" s="10"/>
      <c r="B72" s="11"/>
      <c r="C72" s="11"/>
      <c r="D72" s="12"/>
      <c r="E72" s="13"/>
      <c r="F72" s="12"/>
      <c r="G72" s="13"/>
      <c r="H72" s="12"/>
      <c r="I72" s="14"/>
      <c r="J72" s="15"/>
      <c r="K72" s="16"/>
      <c r="L72" s="13"/>
      <c r="M72" s="13"/>
      <c r="N72" s="13">
        <v>9</v>
      </c>
      <c r="O72" s="13"/>
    </row>
    <row r="73" spans="1:15" ht="12.75">
      <c r="A73" s="10"/>
      <c r="B73" s="11"/>
      <c r="C73" s="11"/>
      <c r="D73" s="12"/>
      <c r="E73" s="13"/>
      <c r="F73" s="12"/>
      <c r="G73" s="13"/>
      <c r="H73" s="12"/>
      <c r="I73" s="14"/>
      <c r="J73" s="15"/>
      <c r="K73" s="16"/>
      <c r="L73" s="13"/>
      <c r="M73" s="13"/>
      <c r="N73" s="13">
        <v>9</v>
      </c>
      <c r="O73" s="13"/>
    </row>
    <row r="74" spans="1:15" ht="12.75">
      <c r="A74" s="10"/>
      <c r="B74" s="11"/>
      <c r="C74" s="11"/>
      <c r="D74" s="12"/>
      <c r="E74" s="13"/>
      <c r="F74" s="12"/>
      <c r="G74" s="13"/>
      <c r="H74" s="12"/>
      <c r="I74" s="14"/>
      <c r="J74" s="15"/>
      <c r="K74" s="16"/>
      <c r="L74" s="13"/>
      <c r="M74" s="13"/>
      <c r="N74" s="13">
        <v>9</v>
      </c>
      <c r="O74" s="13"/>
    </row>
    <row r="75" spans="1:15" ht="12.75">
      <c r="A75" s="10"/>
      <c r="B75" s="11"/>
      <c r="C75" s="11"/>
      <c r="D75" s="12"/>
      <c r="E75" s="13"/>
      <c r="F75" s="12"/>
      <c r="G75" s="13"/>
      <c r="H75" s="12"/>
      <c r="I75" s="14"/>
      <c r="J75" s="15"/>
      <c r="K75" s="16"/>
      <c r="L75" s="13"/>
      <c r="M75" s="13"/>
      <c r="N75" s="13">
        <v>8.75</v>
      </c>
      <c r="O75" s="13"/>
    </row>
    <row r="76" spans="1:15" ht="12.75">
      <c r="A76" s="10"/>
      <c r="B76" s="11"/>
      <c r="C76" s="11"/>
      <c r="D76" s="12"/>
      <c r="E76" s="13"/>
      <c r="F76" s="12"/>
      <c r="G76" s="13"/>
      <c r="H76" s="12"/>
      <c r="I76" s="14"/>
      <c r="J76" s="15"/>
      <c r="K76" s="16"/>
      <c r="L76" s="13"/>
      <c r="M76" s="13"/>
      <c r="N76" s="13">
        <v>8.5</v>
      </c>
      <c r="O76" s="13"/>
    </row>
    <row r="77" spans="1:15" ht="12.75">
      <c r="A77" s="10"/>
      <c r="B77" s="11"/>
      <c r="C77" s="11"/>
      <c r="D77" s="12"/>
      <c r="E77" s="13"/>
      <c r="F77" s="12"/>
      <c r="G77" s="13"/>
      <c r="H77" s="12"/>
      <c r="I77" s="14"/>
      <c r="J77" s="15"/>
      <c r="K77" s="16"/>
      <c r="L77" s="13"/>
      <c r="M77" s="13"/>
      <c r="N77" s="13">
        <v>8.5</v>
      </c>
      <c r="O77" s="13"/>
    </row>
    <row r="78" spans="1:15" ht="12.75">
      <c r="A78" s="10"/>
      <c r="B78" s="11"/>
      <c r="C78" s="11"/>
      <c r="D78" s="12"/>
      <c r="E78" s="13"/>
      <c r="F78" s="12"/>
      <c r="G78" s="13"/>
      <c r="H78" s="12"/>
      <c r="I78" s="14"/>
      <c r="J78" s="15"/>
      <c r="K78" s="16"/>
      <c r="L78" s="13"/>
      <c r="M78" s="13"/>
      <c r="N78" s="13">
        <v>8</v>
      </c>
      <c r="O78" s="13"/>
    </row>
    <row r="79" spans="1:15" ht="12.75">
      <c r="A79" s="10"/>
      <c r="B79" s="11"/>
      <c r="C79" s="11"/>
      <c r="D79" s="12"/>
      <c r="E79" s="13"/>
      <c r="F79" s="12"/>
      <c r="G79" s="13"/>
      <c r="H79" s="12"/>
      <c r="I79" s="14"/>
      <c r="J79" s="15"/>
      <c r="K79" s="16"/>
      <c r="L79" s="13"/>
      <c r="M79" s="13"/>
      <c r="N79" s="13">
        <v>7.75</v>
      </c>
      <c r="O79" s="13"/>
    </row>
    <row r="80" spans="1:15" ht="12.75">
      <c r="A80" s="10"/>
      <c r="B80" s="11"/>
      <c r="C80" s="11"/>
      <c r="D80" s="12"/>
      <c r="E80" s="13"/>
      <c r="F80" s="12"/>
      <c r="G80" s="13"/>
      <c r="H80" s="12"/>
      <c r="I80" s="14"/>
      <c r="J80" s="15"/>
      <c r="K80" s="16"/>
      <c r="L80" s="13"/>
      <c r="M80" s="13"/>
      <c r="N80" s="13">
        <v>7.75</v>
      </c>
      <c r="O80" s="13"/>
    </row>
    <row r="81" spans="1:15" ht="12.75">
      <c r="A81" s="10"/>
      <c r="B81" s="11"/>
      <c r="C81" s="11"/>
      <c r="D81" s="12"/>
      <c r="E81" s="13"/>
      <c r="F81" s="12"/>
      <c r="G81" s="13"/>
      <c r="H81" s="12"/>
      <c r="I81" s="14"/>
      <c r="J81" s="15"/>
      <c r="K81" s="16"/>
      <c r="L81" s="13"/>
      <c r="M81" s="13"/>
      <c r="N81" s="13">
        <v>7.75</v>
      </c>
      <c r="O81" s="13"/>
    </row>
    <row r="82" spans="1:15" ht="12.75">
      <c r="A82" s="10"/>
      <c r="B82" s="11"/>
      <c r="C82" s="11"/>
      <c r="D82" s="12"/>
      <c r="E82" s="13"/>
      <c r="F82" s="12"/>
      <c r="G82" s="13"/>
      <c r="H82" s="12"/>
      <c r="I82" s="14"/>
      <c r="J82" s="15"/>
      <c r="K82" s="16"/>
      <c r="L82" s="13"/>
      <c r="M82" s="13"/>
      <c r="N82" s="13">
        <v>7.75</v>
      </c>
      <c r="O82" s="13"/>
    </row>
    <row r="83" spans="1:15" ht="12.75">
      <c r="A83" s="10"/>
      <c r="B83" s="11"/>
      <c r="C83" s="11"/>
      <c r="D83" s="12"/>
      <c r="E83" s="13"/>
      <c r="F83" s="12"/>
      <c r="G83" s="13"/>
      <c r="H83" s="12"/>
      <c r="I83" s="14"/>
      <c r="J83" s="15"/>
      <c r="K83" s="16"/>
      <c r="L83" s="13"/>
      <c r="M83" s="13"/>
      <c r="N83" s="13">
        <v>7.75</v>
      </c>
      <c r="O83" s="13"/>
    </row>
    <row r="84" spans="1:15" ht="12.75">
      <c r="A84" s="10"/>
      <c r="B84" s="11"/>
      <c r="C84" s="11"/>
      <c r="D84" s="12"/>
      <c r="E84" s="13"/>
      <c r="F84" s="12"/>
      <c r="G84" s="13"/>
      <c r="H84" s="12"/>
      <c r="I84" s="14"/>
      <c r="J84" s="15"/>
      <c r="K84" s="16"/>
      <c r="L84" s="13"/>
      <c r="M84" s="13"/>
      <c r="N84" s="13">
        <v>7.5</v>
      </c>
      <c r="O84" s="13"/>
    </row>
    <row r="85" spans="1:15" ht="12.75">
      <c r="A85" s="10"/>
      <c r="B85" s="11"/>
      <c r="C85" s="11"/>
      <c r="D85" s="12"/>
      <c r="E85" s="13"/>
      <c r="F85" s="12"/>
      <c r="G85" s="13"/>
      <c r="H85" s="12"/>
      <c r="I85" s="14"/>
      <c r="J85" s="15"/>
      <c r="K85" s="16"/>
      <c r="L85" s="13"/>
      <c r="M85" s="13"/>
      <c r="N85" s="13">
        <v>7.75</v>
      </c>
      <c r="O85" s="13"/>
    </row>
    <row r="86" spans="1:15" ht="12.75">
      <c r="A86" s="10"/>
      <c r="B86" s="11"/>
      <c r="C86" s="11"/>
      <c r="D86" s="12"/>
      <c r="E86" s="13"/>
      <c r="F86" s="12"/>
      <c r="G86" s="13"/>
      <c r="H86" s="12"/>
      <c r="I86" s="14"/>
      <c r="J86" s="15"/>
      <c r="K86" s="16"/>
      <c r="L86" s="13"/>
      <c r="M86" s="13"/>
      <c r="N86" s="13">
        <v>7.5</v>
      </c>
      <c r="O86" s="13"/>
    </row>
    <row r="87" spans="1:15" ht="12.75">
      <c r="A87" s="10"/>
      <c r="B87" s="11"/>
      <c r="C87" s="11"/>
      <c r="D87" s="12"/>
      <c r="E87" s="13"/>
      <c r="F87" s="12"/>
      <c r="G87" s="13"/>
      <c r="H87" s="12"/>
      <c r="I87" s="14"/>
      <c r="J87" s="15"/>
      <c r="K87" s="16"/>
      <c r="L87" s="13"/>
      <c r="M87" s="13">
        <v>0</v>
      </c>
      <c r="N87" s="13">
        <v>7.5</v>
      </c>
      <c r="O87" s="13"/>
    </row>
    <row r="88" spans="1:15" ht="12.75">
      <c r="A88" s="10"/>
      <c r="B88" s="11"/>
      <c r="C88" s="11"/>
      <c r="D88" s="12"/>
      <c r="E88" s="13"/>
      <c r="F88" s="12"/>
      <c r="G88" s="13"/>
      <c r="H88" s="12"/>
      <c r="I88" s="14"/>
      <c r="J88" s="15"/>
      <c r="K88" s="16"/>
      <c r="L88" s="13"/>
      <c r="M88" s="17">
        <v>0</v>
      </c>
      <c r="N88" s="13">
        <v>7.5</v>
      </c>
      <c r="O88" s="13"/>
    </row>
    <row r="89" spans="1:15" ht="12.75">
      <c r="A89" s="10"/>
      <c r="B89" s="11"/>
      <c r="C89" s="11"/>
      <c r="D89" s="12"/>
      <c r="E89" s="13"/>
      <c r="F89" s="12"/>
      <c r="G89" s="13"/>
      <c r="H89" s="12"/>
      <c r="I89" s="14"/>
      <c r="J89" s="15"/>
      <c r="K89" s="16"/>
      <c r="L89" s="13"/>
      <c r="M89" s="17">
        <v>0</v>
      </c>
      <c r="N89" s="13">
        <v>7.25</v>
      </c>
      <c r="O89" s="13"/>
    </row>
    <row r="90" spans="1:15" ht="12.75">
      <c r="A90" s="10"/>
      <c r="B90" s="11"/>
      <c r="C90" s="11"/>
      <c r="D90" s="12"/>
      <c r="E90" s="13"/>
      <c r="F90" s="12"/>
      <c r="G90" s="13"/>
      <c r="H90" s="12"/>
      <c r="I90" s="14"/>
      <c r="J90" s="15"/>
      <c r="K90" s="16"/>
      <c r="L90" s="13"/>
      <c r="M90" s="17">
        <v>0</v>
      </c>
      <c r="N90" s="13">
        <v>7.25</v>
      </c>
      <c r="O90" s="13"/>
    </row>
    <row r="91" spans="1:15" ht="12.75">
      <c r="A91" s="10"/>
      <c r="B91" s="11"/>
      <c r="C91" s="11"/>
      <c r="D91" s="12"/>
      <c r="E91" s="13"/>
      <c r="F91" s="12"/>
      <c r="G91" s="13"/>
      <c r="H91" s="12"/>
      <c r="I91" s="14"/>
      <c r="J91" s="15"/>
      <c r="K91" s="16"/>
      <c r="L91" s="13"/>
      <c r="M91" s="17">
        <v>0</v>
      </c>
      <c r="N91" s="13">
        <v>7.25</v>
      </c>
      <c r="O91" s="13"/>
    </row>
    <row r="92" spans="1:15" ht="12.75">
      <c r="A92" s="10"/>
      <c r="B92" s="11"/>
      <c r="C92" s="11"/>
      <c r="D92" s="12"/>
      <c r="E92" s="13"/>
      <c r="F92" s="12"/>
      <c r="G92" s="13"/>
      <c r="H92" s="12"/>
      <c r="I92" s="14"/>
      <c r="J92" s="15"/>
      <c r="K92" s="16"/>
      <c r="L92" s="13"/>
      <c r="M92" s="17">
        <v>0</v>
      </c>
      <c r="N92" s="13">
        <v>7.5</v>
      </c>
      <c r="O92" s="13"/>
    </row>
    <row r="93" spans="1:15" ht="12.75">
      <c r="A93" s="10"/>
      <c r="B93" s="11"/>
      <c r="C93" s="11"/>
      <c r="D93" s="12"/>
      <c r="E93" s="13"/>
      <c r="F93" s="12"/>
      <c r="G93" s="13"/>
      <c r="H93" s="12"/>
      <c r="I93" s="14"/>
      <c r="J93" s="15"/>
      <c r="K93" s="16"/>
      <c r="L93" s="13"/>
      <c r="M93" s="17">
        <v>0</v>
      </c>
      <c r="N93" s="13">
        <v>7.75</v>
      </c>
      <c r="O93" s="13"/>
    </row>
    <row r="94" spans="1:15" ht="12.75">
      <c r="A94" s="10"/>
      <c r="B94" s="11"/>
      <c r="C94" s="11"/>
      <c r="D94" s="12"/>
      <c r="E94" s="13"/>
      <c r="F94" s="12"/>
      <c r="G94" s="13"/>
      <c r="H94" s="12"/>
      <c r="I94" s="14"/>
      <c r="J94" s="15"/>
      <c r="K94" s="16"/>
      <c r="L94" s="13"/>
      <c r="M94" s="17">
        <v>0</v>
      </c>
      <c r="N94" s="13">
        <v>7.75</v>
      </c>
      <c r="O94" s="13"/>
    </row>
    <row r="95" spans="1:15" ht="12.75">
      <c r="A95" s="10"/>
      <c r="B95" s="11"/>
      <c r="C95" s="11"/>
      <c r="D95" s="12"/>
      <c r="E95" s="13"/>
      <c r="F95" s="12"/>
      <c r="G95" s="13"/>
      <c r="H95" s="12"/>
      <c r="I95" s="14"/>
      <c r="J95" s="15"/>
      <c r="K95" s="16"/>
      <c r="L95" s="13"/>
      <c r="M95" s="17">
        <v>0</v>
      </c>
      <c r="N95" s="13">
        <v>7.75</v>
      </c>
      <c r="O95" s="13"/>
    </row>
    <row r="96" spans="1:15" ht="12.75">
      <c r="A96" s="10"/>
      <c r="B96" s="11"/>
      <c r="C96" s="11"/>
      <c r="D96" s="12"/>
      <c r="E96" s="13"/>
      <c r="F96" s="12"/>
      <c r="G96" s="13"/>
      <c r="H96" s="12"/>
      <c r="I96" s="14"/>
      <c r="J96" s="15"/>
      <c r="K96" s="16"/>
      <c r="L96" s="13"/>
      <c r="M96" s="17">
        <v>0</v>
      </c>
      <c r="N96" s="13">
        <v>8</v>
      </c>
      <c r="O96" s="13"/>
    </row>
    <row r="97" spans="1:15" ht="12.75">
      <c r="A97" s="10"/>
      <c r="B97" s="11"/>
      <c r="C97" s="11"/>
      <c r="D97" s="12"/>
      <c r="E97" s="13"/>
      <c r="F97" s="12"/>
      <c r="G97" s="13"/>
      <c r="H97" s="12"/>
      <c r="I97" s="14"/>
      <c r="J97" s="15"/>
      <c r="K97" s="16"/>
      <c r="L97" s="13"/>
      <c r="M97" s="17">
        <v>0</v>
      </c>
      <c r="N97" s="13">
        <v>8.25</v>
      </c>
      <c r="O97" s="13"/>
    </row>
    <row r="98" spans="1:15" ht="12.75">
      <c r="A98" s="10"/>
      <c r="B98" s="11"/>
      <c r="C98" s="11"/>
      <c r="D98" s="12"/>
      <c r="E98" s="13"/>
      <c r="F98" s="12"/>
      <c r="G98" s="13"/>
      <c r="H98" s="12"/>
      <c r="I98" s="14"/>
      <c r="J98" s="15"/>
      <c r="K98" s="16"/>
      <c r="L98" s="13"/>
      <c r="M98" s="17">
        <v>0</v>
      </c>
      <c r="N98" s="13">
        <v>8.25</v>
      </c>
      <c r="O98" s="13"/>
    </row>
    <row r="99" spans="1:15" ht="12.75">
      <c r="A99" s="10"/>
      <c r="B99" s="11"/>
      <c r="C99" s="11"/>
      <c r="D99" s="12"/>
      <c r="E99" s="13"/>
      <c r="F99" s="12"/>
      <c r="G99" s="13"/>
      <c r="H99" s="12"/>
      <c r="I99" s="14"/>
      <c r="J99" s="15"/>
      <c r="K99" s="16"/>
      <c r="L99" s="13"/>
      <c r="M99" s="17">
        <v>0</v>
      </c>
      <c r="N99" s="13">
        <v>8.25</v>
      </c>
      <c r="O99" s="13"/>
    </row>
    <row r="100" spans="1:15" ht="12.75">
      <c r="A100" s="10"/>
      <c r="B100" s="11"/>
      <c r="C100" s="11"/>
      <c r="D100" s="12"/>
      <c r="E100" s="13"/>
      <c r="F100" s="12"/>
      <c r="G100" s="13"/>
      <c r="H100" s="12"/>
      <c r="I100" s="14"/>
      <c r="J100" s="15"/>
      <c r="K100" s="16"/>
      <c r="L100" s="13"/>
      <c r="M100" s="17">
        <v>0</v>
      </c>
      <c r="N100" s="13">
        <v>8.25</v>
      </c>
      <c r="O100" s="13"/>
    </row>
    <row r="101" spans="1:15" ht="12.75">
      <c r="A101" s="10"/>
      <c r="B101" s="11"/>
      <c r="C101" s="11"/>
      <c r="D101" s="12"/>
      <c r="E101" s="13"/>
      <c r="F101" s="12"/>
      <c r="G101" s="13"/>
      <c r="H101" s="12"/>
      <c r="I101" s="14"/>
      <c r="J101" s="15"/>
      <c r="K101" s="16"/>
      <c r="L101" s="13"/>
      <c r="M101" s="17">
        <v>0</v>
      </c>
      <c r="N101" s="13">
        <v>8</v>
      </c>
      <c r="O101" s="13"/>
    </row>
    <row r="102" spans="1:15" ht="12.75">
      <c r="A102" s="10"/>
      <c r="B102" s="11"/>
      <c r="C102" s="11"/>
      <c r="D102" s="12"/>
      <c r="E102" s="13"/>
      <c r="F102" s="12"/>
      <c r="G102" s="13"/>
      <c r="H102" s="12"/>
      <c r="I102" s="14"/>
      <c r="J102" s="15"/>
      <c r="K102" s="16"/>
      <c r="L102" s="13"/>
      <c r="M102" s="17">
        <v>0</v>
      </c>
      <c r="N102" s="13">
        <v>7.75</v>
      </c>
      <c r="O102" s="13"/>
    </row>
    <row r="103" spans="1:15" ht="12.75">
      <c r="A103" s="10"/>
      <c r="B103" s="11"/>
      <c r="C103" s="11"/>
      <c r="D103" s="12"/>
      <c r="E103" s="13"/>
      <c r="F103" s="12"/>
      <c r="G103" s="13"/>
      <c r="H103" s="12"/>
      <c r="I103" s="14"/>
      <c r="J103" s="15"/>
      <c r="K103" s="16"/>
      <c r="L103" s="13"/>
      <c r="M103" s="17">
        <v>0</v>
      </c>
      <c r="N103" s="13">
        <v>7.75</v>
      </c>
      <c r="O103" s="13"/>
    </row>
    <row r="104" spans="1:15" ht="12.75">
      <c r="A104" s="10"/>
      <c r="B104" s="11"/>
      <c r="C104" s="11"/>
      <c r="D104" s="12"/>
      <c r="E104" s="13"/>
      <c r="F104" s="12"/>
      <c r="G104" s="13"/>
      <c r="H104" s="12"/>
      <c r="I104" s="14"/>
      <c r="J104" s="15"/>
      <c r="K104" s="16"/>
      <c r="L104" s="13"/>
      <c r="M104" s="17">
        <v>0</v>
      </c>
      <c r="N104" s="13">
        <v>8</v>
      </c>
      <c r="O104" s="13"/>
    </row>
    <row r="105" spans="1:15" ht="12.75">
      <c r="A105" s="10"/>
      <c r="B105" s="11"/>
      <c r="C105" s="11"/>
      <c r="D105" s="12"/>
      <c r="E105" s="13"/>
      <c r="F105" s="12"/>
      <c r="G105" s="13"/>
      <c r="H105" s="12"/>
      <c r="I105" s="14"/>
      <c r="J105" s="15"/>
      <c r="K105" s="16"/>
      <c r="L105" s="13"/>
      <c r="M105" s="17">
        <v>0</v>
      </c>
      <c r="N105" s="13">
        <v>8</v>
      </c>
      <c r="O105" s="13"/>
    </row>
    <row r="106" spans="1:15" ht="12.75">
      <c r="A106" s="10"/>
      <c r="B106" s="11"/>
      <c r="C106" s="11"/>
      <c r="D106" s="12"/>
      <c r="E106" s="13"/>
      <c r="F106" s="12"/>
      <c r="G106" s="13"/>
      <c r="H106" s="12"/>
      <c r="I106" s="14"/>
      <c r="J106" s="15"/>
      <c r="K106" s="16"/>
      <c r="L106" s="13"/>
      <c r="M106" s="17">
        <v>0</v>
      </c>
      <c r="N106" s="13">
        <v>8</v>
      </c>
      <c r="O106" s="13"/>
    </row>
    <row r="107" spans="1:15" ht="12.75">
      <c r="A107" s="10"/>
      <c r="B107" s="11"/>
      <c r="C107" s="11"/>
      <c r="D107" s="12"/>
      <c r="E107" s="13"/>
      <c r="F107" s="12"/>
      <c r="G107" s="13"/>
      <c r="H107" s="12"/>
      <c r="I107" s="14"/>
      <c r="J107" s="15"/>
      <c r="K107" s="16"/>
      <c r="L107" s="13"/>
      <c r="M107" s="17">
        <v>0</v>
      </c>
      <c r="N107" s="13">
        <v>8.25</v>
      </c>
      <c r="O107" s="13"/>
    </row>
    <row r="108" spans="1:15" ht="12.75">
      <c r="A108" s="10"/>
      <c r="B108" s="11"/>
      <c r="C108" s="11"/>
      <c r="D108" s="12"/>
      <c r="E108" s="13"/>
      <c r="F108" s="12"/>
      <c r="G108" s="13"/>
      <c r="H108" s="12"/>
      <c r="I108" s="14"/>
      <c r="J108" s="15"/>
      <c r="K108" s="16"/>
      <c r="L108" s="13"/>
      <c r="M108" s="17">
        <v>0</v>
      </c>
      <c r="N108" s="13">
        <v>8.25</v>
      </c>
      <c r="O108" s="13"/>
    </row>
    <row r="109" spans="1:15" ht="12.75">
      <c r="A109" s="10"/>
      <c r="B109" s="11"/>
      <c r="C109" s="11"/>
      <c r="D109" s="12"/>
      <c r="E109" s="13"/>
      <c r="F109" s="12"/>
      <c r="G109" s="13"/>
      <c r="H109" s="12"/>
      <c r="I109" s="14"/>
      <c r="J109" s="15"/>
      <c r="K109" s="16"/>
      <c r="L109" s="13"/>
      <c r="M109" s="17">
        <v>0</v>
      </c>
      <c r="N109" s="13">
        <v>7.75</v>
      </c>
      <c r="O109" s="13"/>
    </row>
    <row r="110" spans="1:15" ht="12.75">
      <c r="A110" s="10"/>
      <c r="B110" s="11"/>
      <c r="C110" s="11"/>
      <c r="D110" s="12"/>
      <c r="E110" s="13"/>
      <c r="F110" s="12"/>
      <c r="G110" s="13"/>
      <c r="H110" s="12"/>
      <c r="I110" s="14"/>
      <c r="J110" s="15"/>
      <c r="K110" s="16"/>
      <c r="L110" s="13"/>
      <c r="M110" s="17">
        <v>0</v>
      </c>
      <c r="N110" s="13">
        <v>7.75</v>
      </c>
      <c r="O110" s="13"/>
    </row>
    <row r="111" spans="1:15" ht="12.75">
      <c r="A111" s="10"/>
      <c r="B111" s="11"/>
      <c r="C111" s="11"/>
      <c r="D111" s="12"/>
      <c r="E111" s="13"/>
      <c r="F111" s="12"/>
      <c r="G111" s="13"/>
      <c r="H111" s="12"/>
      <c r="I111" s="14"/>
      <c r="J111" s="15"/>
      <c r="K111" s="16"/>
      <c r="L111" s="13"/>
      <c r="M111" s="17">
        <v>0</v>
      </c>
      <c r="N111" s="13">
        <v>7.75</v>
      </c>
      <c r="O111" s="13"/>
    </row>
    <row r="112" spans="1:15" ht="12.75">
      <c r="A112" s="10"/>
      <c r="B112" s="11"/>
      <c r="C112" s="11"/>
      <c r="D112" s="12"/>
      <c r="E112" s="13"/>
      <c r="F112" s="12"/>
      <c r="G112" s="13"/>
      <c r="H112" s="12"/>
      <c r="I112" s="14"/>
      <c r="J112" s="15"/>
      <c r="K112" s="16"/>
      <c r="L112" s="13"/>
      <c r="M112" s="17">
        <v>0</v>
      </c>
      <c r="N112" s="13">
        <v>7.75</v>
      </c>
      <c r="O112" s="13"/>
    </row>
    <row r="113" spans="1:15" ht="12.75">
      <c r="A113" s="10"/>
      <c r="B113" s="11"/>
      <c r="C113" s="11"/>
      <c r="D113" s="12"/>
      <c r="E113" s="13"/>
      <c r="F113" s="12"/>
      <c r="G113" s="13"/>
      <c r="H113" s="12"/>
      <c r="I113" s="14"/>
      <c r="J113" s="15"/>
      <c r="K113" s="16"/>
      <c r="L113" s="13"/>
      <c r="M113" s="17">
        <v>0</v>
      </c>
      <c r="N113" s="13">
        <v>7.75</v>
      </c>
      <c r="O113" s="13"/>
    </row>
    <row r="114" spans="1:15" ht="12.75">
      <c r="A114" s="10"/>
      <c r="B114" s="11"/>
      <c r="C114" s="11"/>
      <c r="D114" s="12"/>
      <c r="E114" s="13"/>
      <c r="F114" s="12"/>
      <c r="G114" s="13"/>
      <c r="H114" s="12"/>
      <c r="I114" s="14"/>
      <c r="J114" s="15"/>
      <c r="K114" s="16"/>
      <c r="L114" s="13"/>
      <c r="M114" s="17">
        <v>0</v>
      </c>
      <c r="N114" s="13">
        <v>8</v>
      </c>
      <c r="O114" s="13"/>
    </row>
    <row r="115" spans="1:15" ht="12.75">
      <c r="A115" s="10"/>
      <c r="B115" s="11"/>
      <c r="C115" s="11"/>
      <c r="D115" s="12"/>
      <c r="E115" s="13"/>
      <c r="F115" s="12"/>
      <c r="G115" s="13"/>
      <c r="H115" s="12"/>
      <c r="I115" s="14"/>
      <c r="J115" s="15"/>
      <c r="K115" s="16"/>
      <c r="L115" s="13"/>
      <c r="M115" s="17">
        <v>0</v>
      </c>
      <c r="N115" s="13">
        <v>8</v>
      </c>
      <c r="O115" s="13"/>
    </row>
    <row r="116" spans="1:15" ht="12.75">
      <c r="A116" s="10"/>
      <c r="B116" s="11"/>
      <c r="C116" s="11"/>
      <c r="D116" s="12"/>
      <c r="E116" s="13"/>
      <c r="F116" s="12"/>
      <c r="G116" s="13"/>
      <c r="H116" s="12"/>
      <c r="I116" s="14"/>
      <c r="J116" s="15"/>
      <c r="K116" s="16"/>
      <c r="L116" s="13"/>
      <c r="M116" s="17">
        <v>0</v>
      </c>
      <c r="N116" s="13">
        <v>7.75</v>
      </c>
      <c r="O116" s="13"/>
    </row>
    <row r="117" spans="1:15" ht="12.75">
      <c r="A117" s="10"/>
      <c r="B117" s="11"/>
      <c r="C117" s="11"/>
      <c r="D117" s="12"/>
      <c r="E117" s="13"/>
      <c r="F117" s="12"/>
      <c r="G117" s="13"/>
      <c r="H117" s="12"/>
      <c r="I117" s="14"/>
      <c r="J117" s="15"/>
      <c r="K117" s="16"/>
      <c r="L117" s="13"/>
      <c r="M117" s="17">
        <v>0</v>
      </c>
      <c r="N117" s="13">
        <v>7.75</v>
      </c>
      <c r="O117" s="13"/>
    </row>
    <row r="118" spans="1:15" ht="12.75">
      <c r="A118" s="10"/>
      <c r="B118" s="11"/>
      <c r="C118" s="11"/>
      <c r="D118" s="12"/>
      <c r="E118" s="13"/>
      <c r="F118" s="12"/>
      <c r="G118" s="13"/>
      <c r="H118" s="12"/>
      <c r="I118" s="14"/>
      <c r="J118" s="15"/>
      <c r="K118" s="16"/>
      <c r="L118" s="13"/>
      <c r="M118" s="17">
        <v>0</v>
      </c>
      <c r="N118" s="13">
        <v>7.5</v>
      </c>
      <c r="O118" s="13"/>
    </row>
    <row r="119" spans="1:15" ht="12.75">
      <c r="A119" s="10"/>
      <c r="B119" s="11"/>
      <c r="C119" s="11"/>
      <c r="D119" s="12"/>
      <c r="E119" s="13"/>
      <c r="F119" s="12"/>
      <c r="G119" s="13"/>
      <c r="H119" s="12"/>
      <c r="I119" s="14"/>
      <c r="J119" s="15"/>
      <c r="K119" s="16"/>
      <c r="L119" s="13"/>
      <c r="M119" s="17">
        <v>0</v>
      </c>
      <c r="N119" s="13">
        <v>7.25</v>
      </c>
      <c r="O119" s="13"/>
    </row>
    <row r="120" spans="1:15" ht="12.75">
      <c r="A120" s="10"/>
      <c r="B120" s="11"/>
      <c r="C120" s="11"/>
      <c r="D120" s="12"/>
      <c r="E120" s="13"/>
      <c r="F120" s="12"/>
      <c r="G120" s="13"/>
      <c r="H120" s="12"/>
      <c r="I120" s="14"/>
      <c r="J120" s="15"/>
      <c r="K120" s="16"/>
      <c r="L120" s="13"/>
      <c r="M120" s="17">
        <v>0</v>
      </c>
      <c r="N120" s="13">
        <v>7.5</v>
      </c>
      <c r="O120" s="13"/>
    </row>
    <row r="121" spans="1:15" ht="12.75">
      <c r="A121" s="10"/>
      <c r="B121" s="11"/>
      <c r="C121" s="11"/>
      <c r="D121" s="12"/>
      <c r="E121" s="13"/>
      <c r="F121" s="12"/>
      <c r="G121" s="13"/>
      <c r="H121" s="12"/>
      <c r="I121" s="14"/>
      <c r="J121" s="15"/>
      <c r="K121" s="16"/>
      <c r="L121" s="13"/>
      <c r="M121" s="17">
        <v>0</v>
      </c>
      <c r="N121" s="13">
        <v>7.5</v>
      </c>
      <c r="O121" s="13"/>
    </row>
    <row r="122" spans="1:16" ht="12.75">
      <c r="A122" s="10"/>
      <c r="B122" s="11"/>
      <c r="C122" s="11"/>
      <c r="D122" s="12"/>
      <c r="E122" s="13"/>
      <c r="F122" s="12"/>
      <c r="G122" s="13"/>
      <c r="H122" s="12"/>
      <c r="I122" s="14"/>
      <c r="J122" s="15"/>
      <c r="K122" s="16"/>
      <c r="L122" s="13"/>
      <c r="M122" s="17">
        <v>0</v>
      </c>
      <c r="N122" s="13">
        <v>7.25</v>
      </c>
      <c r="O122" s="13">
        <v>8.02</v>
      </c>
      <c r="P122">
        <v>7.87</v>
      </c>
    </row>
    <row r="123" spans="1:21" ht="12.75">
      <c r="A123" s="10"/>
      <c r="B123" s="11"/>
      <c r="C123" s="11"/>
      <c r="D123" s="12"/>
      <c r="E123" s="18"/>
      <c r="F123" s="12"/>
      <c r="G123" s="18"/>
      <c r="H123" s="12"/>
      <c r="I123" s="19"/>
      <c r="J123" s="15"/>
      <c r="K123" s="16">
        <v>1.09</v>
      </c>
      <c r="L123" s="16">
        <v>1.85</v>
      </c>
      <c r="M123" s="17">
        <v>0</v>
      </c>
      <c r="N123" s="18">
        <v>7.25</v>
      </c>
      <c r="O123" s="13">
        <v>8.12</v>
      </c>
      <c r="P123">
        <v>7.96</v>
      </c>
      <c r="R123" t="e">
        <f>+O123-#REF!</f>
        <v>#REF!</v>
      </c>
      <c r="T123" s="2">
        <f>+J123-O123</f>
        <v>-8.12</v>
      </c>
      <c r="U123" s="2" t="e">
        <f>+J123-#REF!</f>
        <v>#REF!</v>
      </c>
    </row>
    <row r="124" spans="1:21" ht="12.75">
      <c r="A124" s="10"/>
      <c r="B124" s="11"/>
      <c r="C124" s="11"/>
      <c r="D124" s="12"/>
      <c r="E124" s="18"/>
      <c r="F124" s="12"/>
      <c r="G124" s="18"/>
      <c r="H124" s="12"/>
      <c r="I124" s="19"/>
      <c r="J124" s="15"/>
      <c r="K124" s="16">
        <v>1.04</v>
      </c>
      <c r="L124" s="16">
        <v>2.29</v>
      </c>
      <c r="M124" s="17">
        <v>0</v>
      </c>
      <c r="N124" s="18">
        <v>7.25</v>
      </c>
      <c r="O124" s="13">
        <v>8.59</v>
      </c>
      <c r="P124">
        <v>8.41</v>
      </c>
      <c r="R124" t="e">
        <f>+O124-#REF!</f>
        <v>#REF!</v>
      </c>
      <c r="T124" s="2">
        <f aca="true" t="shared" si="0" ref="T124:T187">+J124-O124</f>
        <v>-8.59</v>
      </c>
      <c r="U124" s="2" t="e">
        <f>+J124-#REF!</f>
        <v>#REF!</v>
      </c>
    </row>
    <row r="125" spans="1:21" ht="12.75">
      <c r="A125" s="10"/>
      <c r="B125" s="11"/>
      <c r="C125" s="11"/>
      <c r="D125" s="12"/>
      <c r="E125" s="18"/>
      <c r="F125" s="12"/>
      <c r="G125" s="18"/>
      <c r="H125" s="12"/>
      <c r="I125" s="19"/>
      <c r="J125" s="15"/>
      <c r="K125" s="16">
        <v>1.06</v>
      </c>
      <c r="L125" s="16">
        <v>2.37</v>
      </c>
      <c r="M125" s="17">
        <v>0</v>
      </c>
      <c r="N125" s="18">
        <v>7.5</v>
      </c>
      <c r="O125" s="13">
        <v>8.75</v>
      </c>
      <c r="P125">
        <v>8.57</v>
      </c>
      <c r="R125" t="e">
        <f>+O125-#REF!</f>
        <v>#REF!</v>
      </c>
      <c r="T125" s="2">
        <f t="shared" si="0"/>
        <v>-8.75</v>
      </c>
      <c r="U125" s="2" t="e">
        <f>+J125-#REF!</f>
        <v>#REF!</v>
      </c>
    </row>
    <row r="126" spans="1:21" ht="12.75">
      <c r="A126" s="10"/>
      <c r="B126" s="11"/>
      <c r="C126" s="11"/>
      <c r="D126" s="12"/>
      <c r="E126" s="18"/>
      <c r="F126" s="12"/>
      <c r="G126" s="18"/>
      <c r="H126" s="12"/>
      <c r="I126" s="19"/>
      <c r="J126" s="15"/>
      <c r="K126" s="16">
        <v>0.99</v>
      </c>
      <c r="L126" s="16">
        <v>2.5</v>
      </c>
      <c r="M126" s="17">
        <v>0</v>
      </c>
      <c r="N126" s="18">
        <v>7.5</v>
      </c>
      <c r="O126" s="13">
        <v>8.74</v>
      </c>
      <c r="P126">
        <v>8.56</v>
      </c>
      <c r="R126" t="e">
        <f>+O126-#REF!</f>
        <v>#REF!</v>
      </c>
      <c r="T126" s="2">
        <f t="shared" si="0"/>
        <v>-8.74</v>
      </c>
      <c r="U126" s="2" t="e">
        <f>+J126-#REF!</f>
        <v>#REF!</v>
      </c>
    </row>
    <row r="127" spans="1:21" ht="12.75">
      <c r="A127" s="10"/>
      <c r="B127" s="11"/>
      <c r="C127" s="11"/>
      <c r="D127" s="12"/>
      <c r="E127" s="18"/>
      <c r="F127" s="12"/>
      <c r="G127" s="18"/>
      <c r="H127" s="12"/>
      <c r="I127" s="19"/>
      <c r="J127" s="15"/>
      <c r="K127" s="16">
        <v>1.03</v>
      </c>
      <c r="L127" s="16">
        <v>2.26</v>
      </c>
      <c r="M127" s="17">
        <v>0</v>
      </c>
      <c r="N127" s="18">
        <v>7.5</v>
      </c>
      <c r="O127" s="13">
        <v>9.09</v>
      </c>
      <c r="P127">
        <v>8.89</v>
      </c>
      <c r="R127" t="e">
        <f>+O127-#REF!</f>
        <v>#REF!</v>
      </c>
      <c r="T127" s="2">
        <f t="shared" si="0"/>
        <v>-9.09</v>
      </c>
      <c r="U127" s="2" t="e">
        <f>+J127-#REF!</f>
        <v>#REF!</v>
      </c>
    </row>
    <row r="128" spans="1:21" ht="12.75">
      <c r="A128" s="10"/>
      <c r="B128" s="11"/>
      <c r="C128" s="11"/>
      <c r="D128" s="12"/>
      <c r="E128" s="18"/>
      <c r="F128" s="12"/>
      <c r="G128" s="18"/>
      <c r="H128" s="12"/>
      <c r="I128" s="19"/>
      <c r="J128" s="15"/>
      <c r="K128" s="16">
        <v>1.05</v>
      </c>
      <c r="L128" s="16">
        <v>2.01</v>
      </c>
      <c r="M128" s="17">
        <v>0</v>
      </c>
      <c r="N128" s="18">
        <v>7.75</v>
      </c>
      <c r="O128" s="13">
        <v>8.73</v>
      </c>
      <c r="P128">
        <v>8.55</v>
      </c>
      <c r="R128" t="e">
        <f>+O128-#REF!</f>
        <v>#REF!</v>
      </c>
      <c r="T128" s="2">
        <f t="shared" si="0"/>
        <v>-8.73</v>
      </c>
      <c r="U128" s="2" t="e">
        <f>+J128-#REF!</f>
        <v>#REF!</v>
      </c>
    </row>
    <row r="129" spans="1:21" ht="12.75">
      <c r="A129" s="10"/>
      <c r="B129" s="11"/>
      <c r="C129" s="11"/>
      <c r="D129" s="12"/>
      <c r="E129" s="18"/>
      <c r="F129" s="12"/>
      <c r="G129" s="18"/>
      <c r="H129" s="12"/>
      <c r="I129" s="19"/>
      <c r="J129" s="15"/>
      <c r="K129" s="16">
        <v>1.01</v>
      </c>
      <c r="L129" s="16">
        <v>2.01</v>
      </c>
      <c r="M129" s="17">
        <v>0</v>
      </c>
      <c r="N129" s="18">
        <v>7.5</v>
      </c>
      <c r="O129" s="13">
        <v>8.67</v>
      </c>
      <c r="P129">
        <v>8.49</v>
      </c>
      <c r="R129" t="e">
        <f>+O129-#REF!</f>
        <v>#REF!</v>
      </c>
      <c r="T129" s="2">
        <f t="shared" si="0"/>
        <v>-8.67</v>
      </c>
      <c r="U129" s="2" t="e">
        <f>+J129-#REF!</f>
        <v>#REF!</v>
      </c>
    </row>
    <row r="130" spans="1:21" ht="12.75">
      <c r="A130" s="10"/>
      <c r="B130" s="11"/>
      <c r="C130" s="11"/>
      <c r="D130" s="12"/>
      <c r="E130" s="18"/>
      <c r="F130" s="12"/>
      <c r="G130" s="18"/>
      <c r="H130" s="12"/>
      <c r="I130" s="19"/>
      <c r="J130" s="15"/>
      <c r="K130" s="16">
        <v>0.8600000000000012</v>
      </c>
      <c r="L130" s="16">
        <v>1.97</v>
      </c>
      <c r="M130" s="17">
        <v>0</v>
      </c>
      <c r="N130" s="18">
        <v>7.5</v>
      </c>
      <c r="O130" s="13">
        <v>8.74</v>
      </c>
      <c r="P130">
        <v>8.56</v>
      </c>
      <c r="R130" t="e">
        <f>+O130-#REF!</f>
        <v>#REF!</v>
      </c>
      <c r="T130" s="2">
        <f t="shared" si="0"/>
        <v>-8.74</v>
      </c>
      <c r="U130" s="2" t="e">
        <f>+J130-#REF!</f>
        <v>#REF!</v>
      </c>
    </row>
    <row r="131" spans="1:21" ht="12.75">
      <c r="A131" s="10"/>
      <c r="B131" s="11"/>
      <c r="C131" s="11"/>
      <c r="D131" s="12"/>
      <c r="E131" s="18"/>
      <c r="F131" s="12"/>
      <c r="G131" s="18"/>
      <c r="H131" s="12"/>
      <c r="I131" s="19"/>
      <c r="J131" s="15"/>
      <c r="K131" s="16">
        <v>0.83</v>
      </c>
      <c r="L131" s="16">
        <v>2.36</v>
      </c>
      <c r="M131" s="17">
        <v>0</v>
      </c>
      <c r="N131" s="18">
        <v>7.25</v>
      </c>
      <c r="O131" s="13">
        <v>9.12</v>
      </c>
      <c r="P131">
        <v>8.92</v>
      </c>
      <c r="R131" t="e">
        <f>+O131-#REF!</f>
        <v>#REF!</v>
      </c>
      <c r="T131" s="2">
        <f t="shared" si="0"/>
        <v>-9.12</v>
      </c>
      <c r="U131" s="2" t="e">
        <f>+J131-#REF!</f>
        <v>#REF!</v>
      </c>
    </row>
    <row r="132" spans="1:21" ht="12.75">
      <c r="A132" s="10"/>
      <c r="B132" s="11"/>
      <c r="C132" s="11"/>
      <c r="D132" s="12"/>
      <c r="E132" s="18"/>
      <c r="F132" s="12"/>
      <c r="G132" s="18"/>
      <c r="H132" s="12"/>
      <c r="I132" s="19"/>
      <c r="J132" s="15"/>
      <c r="K132" s="16">
        <v>0.93</v>
      </c>
      <c r="L132" s="16">
        <v>2.29</v>
      </c>
      <c r="M132" s="17">
        <v>0</v>
      </c>
      <c r="N132" s="18">
        <v>7.5</v>
      </c>
      <c r="O132" s="13">
        <v>9.13</v>
      </c>
      <c r="P132">
        <v>8.93</v>
      </c>
      <c r="R132" t="e">
        <f>+O132-#REF!</f>
        <v>#REF!</v>
      </c>
      <c r="T132" s="2">
        <f t="shared" si="0"/>
        <v>-9.13</v>
      </c>
      <c r="U132" s="2" t="e">
        <f>+J132-#REF!</f>
        <v>#REF!</v>
      </c>
    </row>
    <row r="133" spans="1:21" ht="12.75">
      <c r="A133" s="10"/>
      <c r="B133" s="11"/>
      <c r="C133" s="11"/>
      <c r="D133" s="12"/>
      <c r="E133" s="18"/>
      <c r="F133" s="12"/>
      <c r="G133" s="18"/>
      <c r="H133" s="12"/>
      <c r="I133" s="19"/>
      <c r="J133" s="15"/>
      <c r="K133" s="16">
        <v>1.05</v>
      </c>
      <c r="L133" s="16">
        <v>2.34</v>
      </c>
      <c r="M133" s="17">
        <v>0</v>
      </c>
      <c r="N133" s="18">
        <v>7.75</v>
      </c>
      <c r="O133" s="13">
        <v>8.87</v>
      </c>
      <c r="P133">
        <v>8.68</v>
      </c>
      <c r="R133" t="e">
        <f>+O133-#REF!</f>
        <v>#REF!</v>
      </c>
      <c r="T133" s="2">
        <f t="shared" si="0"/>
        <v>-8.87</v>
      </c>
      <c r="U133" s="2" t="e">
        <f>+J133-#REF!</f>
        <v>#REF!</v>
      </c>
    </row>
    <row r="134" spans="1:21" ht="12.75">
      <c r="A134" s="10"/>
      <c r="B134" s="11"/>
      <c r="C134" s="11"/>
      <c r="D134" s="12"/>
      <c r="E134" s="18"/>
      <c r="F134" s="12"/>
      <c r="G134" s="18"/>
      <c r="H134" s="12"/>
      <c r="I134" s="19"/>
      <c r="J134" s="15"/>
      <c r="K134" s="16">
        <v>1.14</v>
      </c>
      <c r="L134" s="16">
        <v>1.88</v>
      </c>
      <c r="M134" s="17">
        <v>0</v>
      </c>
      <c r="N134" s="18">
        <v>7.5</v>
      </c>
      <c r="O134" s="13">
        <v>8.44</v>
      </c>
      <c r="P134">
        <v>8.27</v>
      </c>
      <c r="R134" t="e">
        <f>+O134-#REF!</f>
        <v>#REF!</v>
      </c>
      <c r="T134" s="2">
        <f t="shared" si="0"/>
        <v>-8.44</v>
      </c>
      <c r="U134" s="2" t="e">
        <f>+J134-#REF!</f>
        <v>#REF!</v>
      </c>
    </row>
    <row r="135" spans="1:21" ht="12.75">
      <c r="A135" s="10"/>
      <c r="B135" s="11"/>
      <c r="C135" s="11"/>
      <c r="D135" s="12"/>
      <c r="E135" s="20"/>
      <c r="F135" s="12"/>
      <c r="G135" s="18"/>
      <c r="H135" s="12"/>
      <c r="I135" s="19"/>
      <c r="J135" s="15"/>
      <c r="K135" s="16">
        <v>1.11</v>
      </c>
      <c r="L135" s="16">
        <v>1.63</v>
      </c>
      <c r="M135" s="17">
        <v>0</v>
      </c>
      <c r="N135" s="20">
        <v>7.25</v>
      </c>
      <c r="O135" s="13">
        <v>8.36</v>
      </c>
      <c r="P135">
        <v>8.19</v>
      </c>
      <c r="R135" t="e">
        <f>+O135-#REF!</f>
        <v>#REF!</v>
      </c>
      <c r="T135" s="2">
        <f t="shared" si="0"/>
        <v>-8.36</v>
      </c>
      <c r="U135" s="2" t="e">
        <f>+J135-#REF!</f>
        <v>#REF!</v>
      </c>
    </row>
    <row r="136" spans="1:21" ht="12.75">
      <c r="A136" s="10"/>
      <c r="B136" s="11"/>
      <c r="C136" s="11"/>
      <c r="D136" s="12"/>
      <c r="E136" s="18"/>
      <c r="F136" s="12"/>
      <c r="G136" s="18"/>
      <c r="H136" s="12"/>
      <c r="I136" s="19"/>
      <c r="J136" s="15"/>
      <c r="K136" s="16">
        <v>1.12</v>
      </c>
      <c r="L136" s="16">
        <v>1.65</v>
      </c>
      <c r="M136" s="17">
        <v>0</v>
      </c>
      <c r="N136" s="18">
        <v>7.25</v>
      </c>
      <c r="O136" s="13">
        <v>8.21</v>
      </c>
      <c r="P136">
        <v>8.05</v>
      </c>
      <c r="R136" t="e">
        <f>+O136-#REF!</f>
        <v>#REF!</v>
      </c>
      <c r="T136" s="2">
        <f t="shared" si="0"/>
        <v>-8.21</v>
      </c>
      <c r="U136" s="2" t="e">
        <f>+J136-#REF!</f>
        <v>#REF!</v>
      </c>
    </row>
    <row r="137" spans="1:21" ht="12.75">
      <c r="A137" s="10"/>
      <c r="B137" s="11"/>
      <c r="C137" s="11"/>
      <c r="D137" s="12"/>
      <c r="E137" s="18"/>
      <c r="F137" s="12"/>
      <c r="G137" s="18"/>
      <c r="H137" s="12"/>
      <c r="I137" s="19"/>
      <c r="J137" s="15"/>
      <c r="K137" s="16">
        <v>0.9700000000000006</v>
      </c>
      <c r="L137" s="16">
        <v>2.01</v>
      </c>
      <c r="M137" s="17">
        <v>0</v>
      </c>
      <c r="N137" s="18">
        <v>7</v>
      </c>
      <c r="O137" s="13">
        <v>8.24</v>
      </c>
      <c r="P137">
        <v>8.08</v>
      </c>
      <c r="R137" t="e">
        <f>+O137-#REF!</f>
        <v>#REF!</v>
      </c>
      <c r="T137" s="2">
        <f t="shared" si="0"/>
        <v>-8.24</v>
      </c>
      <c r="U137" s="2" t="e">
        <f>+J137-#REF!</f>
        <v>#REF!</v>
      </c>
    </row>
    <row r="138" spans="1:21" ht="12.75">
      <c r="A138" s="10"/>
      <c r="B138" s="11"/>
      <c r="C138" s="11"/>
      <c r="D138" s="12"/>
      <c r="E138" s="18"/>
      <c r="F138" s="12"/>
      <c r="G138" s="18"/>
      <c r="H138" s="12"/>
      <c r="I138" s="19"/>
      <c r="J138" s="15"/>
      <c r="K138" s="16">
        <v>0.93</v>
      </c>
      <c r="L138" s="16">
        <v>1.89</v>
      </c>
      <c r="M138" s="17">
        <v>0</v>
      </c>
      <c r="N138" s="18">
        <v>7</v>
      </c>
      <c r="O138" s="13">
        <v>8.35</v>
      </c>
      <c r="P138">
        <v>8.18</v>
      </c>
      <c r="R138" t="e">
        <f>+O138-#REF!</f>
        <v>#REF!</v>
      </c>
      <c r="T138" s="2">
        <f t="shared" si="0"/>
        <v>-8.35</v>
      </c>
      <c r="U138" s="2" t="e">
        <f>+J138-#REF!</f>
        <v>#REF!</v>
      </c>
    </row>
    <row r="139" spans="1:21" ht="12.75">
      <c r="A139" s="10"/>
      <c r="B139" s="11"/>
      <c r="C139" s="11"/>
      <c r="D139" s="12"/>
      <c r="E139" s="18"/>
      <c r="F139" s="12"/>
      <c r="G139" s="18"/>
      <c r="H139" s="12"/>
      <c r="I139" s="19"/>
      <c r="J139" s="15"/>
      <c r="K139" s="16">
        <v>0.9</v>
      </c>
      <c r="L139" s="16">
        <v>2.17</v>
      </c>
      <c r="M139" s="17">
        <v>0</v>
      </c>
      <c r="N139" s="18">
        <v>7</v>
      </c>
      <c r="O139" s="13">
        <v>8.3</v>
      </c>
      <c r="P139">
        <v>8.13</v>
      </c>
      <c r="R139" t="e">
        <f>+O139-#REF!</f>
        <v>#REF!</v>
      </c>
      <c r="T139" s="2">
        <f t="shared" si="0"/>
        <v>-8.3</v>
      </c>
      <c r="U139" s="2" t="e">
        <f>+J139-#REF!</f>
        <v>#REF!</v>
      </c>
    </row>
    <row r="140" spans="1:21" ht="12.75">
      <c r="A140" s="10"/>
      <c r="B140" s="11"/>
      <c r="C140" s="11"/>
      <c r="D140" s="12"/>
      <c r="E140" s="18"/>
      <c r="F140" s="12"/>
      <c r="G140" s="18"/>
      <c r="H140" s="12"/>
      <c r="I140" s="19"/>
      <c r="J140" s="15"/>
      <c r="K140" s="16">
        <v>0.8599999999999994</v>
      </c>
      <c r="L140" s="16">
        <v>2.33</v>
      </c>
      <c r="M140" s="17">
        <v>0</v>
      </c>
      <c r="N140" s="18">
        <v>6.75</v>
      </c>
      <c r="O140" s="13">
        <v>8.43</v>
      </c>
      <c r="P140">
        <v>8.26</v>
      </c>
      <c r="R140" t="e">
        <f>+O140-#REF!</f>
        <v>#REF!</v>
      </c>
      <c r="T140" s="2">
        <f t="shared" si="0"/>
        <v>-8.43</v>
      </c>
      <c r="U140" s="2" t="e">
        <f>+J140-#REF!</f>
        <v>#REF!</v>
      </c>
    </row>
    <row r="141" spans="1:21" ht="12.75">
      <c r="A141" s="10"/>
      <c r="B141" s="11"/>
      <c r="C141" s="11"/>
      <c r="D141" s="12"/>
      <c r="E141" s="18"/>
      <c r="F141" s="12"/>
      <c r="G141" s="18"/>
      <c r="H141" s="12"/>
      <c r="I141" s="19"/>
      <c r="J141" s="15"/>
      <c r="K141" s="16">
        <v>0.84</v>
      </c>
      <c r="L141" s="16">
        <v>2.29</v>
      </c>
      <c r="M141" s="17">
        <v>0</v>
      </c>
      <c r="N141" s="18">
        <v>7</v>
      </c>
      <c r="O141" s="13">
        <v>8.58</v>
      </c>
      <c r="P141">
        <v>8.4</v>
      </c>
      <c r="R141" t="e">
        <f>+O141-#REF!</f>
        <v>#REF!</v>
      </c>
      <c r="T141" s="2">
        <f t="shared" si="0"/>
        <v>-8.58</v>
      </c>
      <c r="U141" s="2" t="e">
        <f>+J141-#REF!</f>
        <v>#REF!</v>
      </c>
    </row>
    <row r="142" spans="1:21" ht="12.75">
      <c r="A142" s="10"/>
      <c r="B142" s="11"/>
      <c r="C142" s="11"/>
      <c r="D142" s="12"/>
      <c r="E142" s="18"/>
      <c r="F142" s="12"/>
      <c r="G142" s="18"/>
      <c r="H142" s="12"/>
      <c r="I142" s="19"/>
      <c r="J142" s="15"/>
      <c r="K142" s="16">
        <v>0.85</v>
      </c>
      <c r="L142" s="16">
        <v>2.24</v>
      </c>
      <c r="M142" s="17">
        <v>0</v>
      </c>
      <c r="N142" s="18">
        <v>7</v>
      </c>
      <c r="O142" s="13">
        <v>8.41</v>
      </c>
      <c r="P142">
        <v>8.24</v>
      </c>
      <c r="R142" t="e">
        <f>+O142-#REF!</f>
        <v>#REF!</v>
      </c>
      <c r="T142" s="2">
        <f t="shared" si="0"/>
        <v>-8.41</v>
      </c>
      <c r="U142" s="2" t="e">
        <f>+J142-#REF!</f>
        <v>#REF!</v>
      </c>
    </row>
    <row r="143" spans="1:21" ht="12.75">
      <c r="A143" s="10"/>
      <c r="B143" s="11"/>
      <c r="C143" s="11"/>
      <c r="D143" s="12"/>
      <c r="E143" s="18"/>
      <c r="F143" s="12"/>
      <c r="G143" s="18"/>
      <c r="H143" s="12"/>
      <c r="I143" s="19"/>
      <c r="J143" s="15"/>
      <c r="K143" s="16">
        <v>0.89</v>
      </c>
      <c r="L143" s="16">
        <v>1.84</v>
      </c>
      <c r="M143" s="17">
        <v>0</v>
      </c>
      <c r="N143" s="18">
        <v>7</v>
      </c>
      <c r="O143" s="13">
        <v>8.09</v>
      </c>
      <c r="P143">
        <v>7.93</v>
      </c>
      <c r="R143" t="e">
        <f>+O143-#REF!</f>
        <v>#REF!</v>
      </c>
      <c r="T143" s="2">
        <f t="shared" si="0"/>
        <v>-8.09</v>
      </c>
      <c r="U143" s="2" t="e">
        <f>+J143-#REF!</f>
        <v>#REF!</v>
      </c>
    </row>
    <row r="144" spans="1:21" ht="12.75">
      <c r="A144" s="10"/>
      <c r="B144" s="11"/>
      <c r="C144" s="11"/>
      <c r="D144" s="12"/>
      <c r="E144" s="18"/>
      <c r="F144" s="12"/>
      <c r="G144" s="18"/>
      <c r="H144" s="12"/>
      <c r="I144" s="19"/>
      <c r="J144" s="15"/>
      <c r="K144" s="16">
        <v>0.8800000000000008</v>
      </c>
      <c r="L144" s="16">
        <v>1.81</v>
      </c>
      <c r="M144" s="17">
        <v>0</v>
      </c>
      <c r="N144" s="18">
        <v>6.75</v>
      </c>
      <c r="O144" s="13">
        <v>7.84</v>
      </c>
      <c r="P144">
        <v>7.69</v>
      </c>
      <c r="R144" t="e">
        <f>+O144-#REF!</f>
        <v>#REF!</v>
      </c>
      <c r="T144" s="2">
        <f t="shared" si="0"/>
        <v>-7.84</v>
      </c>
      <c r="U144" s="2" t="e">
        <f>+J144-#REF!</f>
        <v>#REF!</v>
      </c>
    </row>
    <row r="145" spans="1:21" ht="12.75">
      <c r="A145" s="10"/>
      <c r="B145" s="11"/>
      <c r="C145" s="11"/>
      <c r="D145" s="12"/>
      <c r="E145" s="18"/>
      <c r="F145" s="12"/>
      <c r="G145" s="18"/>
      <c r="H145" s="12"/>
      <c r="I145" s="19"/>
      <c r="J145" s="15"/>
      <c r="K145" s="16">
        <v>0.84</v>
      </c>
      <c r="L145" s="16">
        <v>1.76</v>
      </c>
      <c r="M145" s="17">
        <v>0</v>
      </c>
      <c r="N145" s="18">
        <v>6.75</v>
      </c>
      <c r="O145" s="13">
        <v>7.88</v>
      </c>
      <c r="P145">
        <v>7.73</v>
      </c>
      <c r="R145" t="e">
        <f>+O145-#REF!</f>
        <v>#REF!</v>
      </c>
      <c r="T145" s="2">
        <f t="shared" si="0"/>
        <v>-7.88</v>
      </c>
      <c r="U145" s="2" t="e">
        <f>+J145-#REF!</f>
        <v>#REF!</v>
      </c>
    </row>
    <row r="146" spans="1:21" ht="12.75">
      <c r="A146" s="10"/>
      <c r="B146" s="11"/>
      <c r="C146" s="11"/>
      <c r="D146" s="12"/>
      <c r="E146" s="18"/>
      <c r="F146" s="12"/>
      <c r="G146" s="18"/>
      <c r="H146" s="12"/>
      <c r="I146" s="19"/>
      <c r="J146" s="15"/>
      <c r="K146" s="16">
        <v>0.87</v>
      </c>
      <c r="L146" s="16">
        <v>1.82</v>
      </c>
      <c r="M146" s="17">
        <v>0</v>
      </c>
      <c r="N146" s="18">
        <v>6.75</v>
      </c>
      <c r="O146" s="13">
        <v>7.72</v>
      </c>
      <c r="P146">
        <v>7.58</v>
      </c>
      <c r="R146" t="e">
        <f>+O146-#REF!</f>
        <v>#REF!</v>
      </c>
      <c r="T146" s="2">
        <f t="shared" si="0"/>
        <v>-7.72</v>
      </c>
      <c r="U146" s="2" t="e">
        <f>+J146-#REF!</f>
        <v>#REF!</v>
      </c>
    </row>
    <row r="147" spans="1:21" ht="12.75">
      <c r="A147" s="10"/>
      <c r="B147" s="11"/>
      <c r="C147" s="11"/>
      <c r="D147" s="12"/>
      <c r="E147" s="20"/>
      <c r="F147" s="12"/>
      <c r="G147" s="18"/>
      <c r="H147" s="12"/>
      <c r="I147" s="19"/>
      <c r="J147" s="15"/>
      <c r="K147" s="16">
        <v>0.8900000000000006</v>
      </c>
      <c r="L147" s="16">
        <v>1.72</v>
      </c>
      <c r="M147" s="17">
        <v>0</v>
      </c>
      <c r="N147" s="20">
        <v>6.5</v>
      </c>
      <c r="O147" s="13">
        <v>7.33</v>
      </c>
      <c r="P147">
        <v>7.2</v>
      </c>
      <c r="R147" t="e">
        <f>+O147-#REF!</f>
        <v>#REF!</v>
      </c>
      <c r="T147" s="2">
        <f t="shared" si="0"/>
        <v>-7.33</v>
      </c>
      <c r="U147" s="2" t="e">
        <f>+J147-#REF!</f>
        <v>#REF!</v>
      </c>
    </row>
    <row r="148" spans="1:21" ht="12.75">
      <c r="A148" s="10"/>
      <c r="B148" s="11"/>
      <c r="C148" s="11"/>
      <c r="D148" s="12"/>
      <c r="E148" s="18"/>
      <c r="F148" s="12"/>
      <c r="G148" s="18"/>
      <c r="H148" s="12"/>
      <c r="I148" s="19"/>
      <c r="J148" s="15"/>
      <c r="K148" s="16">
        <v>0.7900000000000009</v>
      </c>
      <c r="L148" s="16">
        <v>1.89</v>
      </c>
      <c r="M148" s="17">
        <v>0</v>
      </c>
      <c r="N148" s="18">
        <v>6.25</v>
      </c>
      <c r="O148" s="13">
        <v>7.61</v>
      </c>
      <c r="P148">
        <v>7.47</v>
      </c>
      <c r="R148" t="e">
        <f>+O148-#REF!</f>
        <v>#REF!</v>
      </c>
      <c r="T148" s="2">
        <f t="shared" si="0"/>
        <v>-7.61</v>
      </c>
      <c r="U148" s="2" t="e">
        <f>+J148-#REF!</f>
        <v>#REF!</v>
      </c>
    </row>
    <row r="149" spans="1:21" ht="12.75">
      <c r="A149" s="10"/>
      <c r="B149" s="11"/>
      <c r="C149" s="11"/>
      <c r="D149" s="12"/>
      <c r="E149" s="18"/>
      <c r="F149" s="12"/>
      <c r="G149" s="18"/>
      <c r="H149" s="12"/>
      <c r="I149" s="19"/>
      <c r="J149" s="15"/>
      <c r="K149" s="16">
        <v>0.7400000000000011</v>
      </c>
      <c r="L149" s="16">
        <v>2.21</v>
      </c>
      <c r="M149" s="17">
        <v>0</v>
      </c>
      <c r="N149" s="18">
        <v>6.5</v>
      </c>
      <c r="O149" s="13">
        <v>7.83</v>
      </c>
      <c r="P149">
        <v>7.68</v>
      </c>
      <c r="R149" t="e">
        <f>+O149-#REF!</f>
        <v>#REF!</v>
      </c>
      <c r="T149" s="2">
        <f t="shared" si="0"/>
        <v>-7.83</v>
      </c>
      <c r="U149" s="2" t="e">
        <f>+J149-#REF!</f>
        <v>#REF!</v>
      </c>
    </row>
    <row r="150" spans="1:21" ht="12.75">
      <c r="A150" s="10"/>
      <c r="B150" s="11"/>
      <c r="C150" s="11"/>
      <c r="D150" s="12"/>
      <c r="E150" s="18"/>
      <c r="F150" s="12"/>
      <c r="G150" s="18"/>
      <c r="H150" s="12"/>
      <c r="I150" s="19"/>
      <c r="J150" s="15"/>
      <c r="K150" s="16">
        <v>0.6700000000000008</v>
      </c>
      <c r="L150" s="16">
        <v>2.38</v>
      </c>
      <c r="M150" s="17">
        <v>0</v>
      </c>
      <c r="N150" s="18">
        <v>6.5</v>
      </c>
      <c r="O150" s="13">
        <v>7.87</v>
      </c>
      <c r="P150">
        <v>7.72</v>
      </c>
      <c r="R150" t="e">
        <f>+O150-#REF!</f>
        <v>#REF!</v>
      </c>
      <c r="T150" s="2">
        <f t="shared" si="0"/>
        <v>-7.87</v>
      </c>
      <c r="U150" s="2" t="e">
        <f>+J150-#REF!</f>
        <v>#REF!</v>
      </c>
    </row>
    <row r="151" spans="1:21" ht="12.75">
      <c r="A151" s="10"/>
      <c r="B151" s="11"/>
      <c r="C151" s="11"/>
      <c r="D151" s="12"/>
      <c r="E151" s="18"/>
      <c r="F151" s="12"/>
      <c r="G151" s="18"/>
      <c r="H151" s="12"/>
      <c r="I151" s="19"/>
      <c r="J151" s="15"/>
      <c r="K151" s="16">
        <v>0.6700000000000008</v>
      </c>
      <c r="L151" s="16">
        <v>2.06</v>
      </c>
      <c r="M151" s="17">
        <v>0</v>
      </c>
      <c r="N151" s="18">
        <v>6.5</v>
      </c>
      <c r="O151" s="13">
        <v>7.89</v>
      </c>
      <c r="P151">
        <v>7.74</v>
      </c>
      <c r="R151" t="e">
        <f>+O151-#REF!</f>
        <v>#REF!</v>
      </c>
      <c r="T151" s="2">
        <f t="shared" si="0"/>
        <v>-7.89</v>
      </c>
      <c r="U151" s="2" t="e">
        <f>+J151-#REF!</f>
        <v>#REF!</v>
      </c>
    </row>
    <row r="152" spans="1:21" ht="12.75">
      <c r="A152" s="10"/>
      <c r="B152" s="11"/>
      <c r="C152" s="11"/>
      <c r="D152" s="12"/>
      <c r="E152" s="18"/>
      <c r="F152" s="12"/>
      <c r="G152" s="18"/>
      <c r="H152" s="12"/>
      <c r="I152" s="19"/>
      <c r="J152" s="15"/>
      <c r="K152" s="16">
        <v>0.66</v>
      </c>
      <c r="L152" s="16">
        <v>2</v>
      </c>
      <c r="M152" s="17">
        <v>0</v>
      </c>
      <c r="N152" s="18">
        <v>6.5</v>
      </c>
      <c r="O152" s="13">
        <v>7.73</v>
      </c>
      <c r="P152">
        <v>7.59</v>
      </c>
      <c r="R152" t="e">
        <f>+O152-#REF!</f>
        <v>#REF!</v>
      </c>
      <c r="T152" s="2">
        <f t="shared" si="0"/>
        <v>-7.73</v>
      </c>
      <c r="U152" s="2" t="e">
        <f>+J152-#REF!</f>
        <v>#REF!</v>
      </c>
    </row>
    <row r="153" spans="1:21" ht="12.75">
      <c r="A153" s="10"/>
      <c r="B153" s="11"/>
      <c r="C153" s="11"/>
      <c r="D153" s="12"/>
      <c r="E153" s="18"/>
      <c r="F153" s="12"/>
      <c r="G153" s="18"/>
      <c r="H153" s="12"/>
      <c r="I153" s="19"/>
      <c r="J153" s="15"/>
      <c r="K153" s="16">
        <v>0.6899999999999995</v>
      </c>
      <c r="L153" s="16">
        <v>1.79</v>
      </c>
      <c r="M153" s="17">
        <v>0</v>
      </c>
      <c r="N153" s="18">
        <v>6.25</v>
      </c>
      <c r="O153" s="13">
        <v>7.55</v>
      </c>
      <c r="P153">
        <v>7.41</v>
      </c>
      <c r="R153" t="e">
        <f>+O153-#REF!</f>
        <v>#REF!</v>
      </c>
      <c r="T153" s="2">
        <f t="shared" si="0"/>
        <v>-7.55</v>
      </c>
      <c r="U153" s="2" t="e">
        <f>+J153-#REF!</f>
        <v>#REF!</v>
      </c>
    </row>
    <row r="154" spans="1:21" ht="12.75">
      <c r="A154" s="10"/>
      <c r="B154" s="11"/>
      <c r="C154" s="11"/>
      <c r="D154" s="12"/>
      <c r="E154" s="18"/>
      <c r="F154" s="12"/>
      <c r="G154" s="18"/>
      <c r="H154" s="12"/>
      <c r="I154" s="19"/>
      <c r="J154" s="15"/>
      <c r="K154" s="16">
        <v>0.7400000000000011</v>
      </c>
      <c r="L154" s="16">
        <v>1.63</v>
      </c>
      <c r="M154" s="17">
        <v>0</v>
      </c>
      <c r="N154" s="18">
        <v>6</v>
      </c>
      <c r="O154" s="13">
        <v>7.21</v>
      </c>
      <c r="P154">
        <v>7.08</v>
      </c>
      <c r="R154" t="e">
        <f>+O154-#REF!</f>
        <v>#REF!</v>
      </c>
      <c r="T154" s="2">
        <f t="shared" si="0"/>
        <v>-7.21</v>
      </c>
      <c r="U154" s="2" t="e">
        <f>+J154-#REF!</f>
        <v>#REF!</v>
      </c>
    </row>
    <row r="155" spans="1:21" ht="12.75">
      <c r="A155" s="10"/>
      <c r="B155" s="11"/>
      <c r="C155" s="11"/>
      <c r="D155" s="12"/>
      <c r="E155" s="18"/>
      <c r="F155" s="12"/>
      <c r="G155" s="18"/>
      <c r="H155" s="12"/>
      <c r="I155" s="19"/>
      <c r="J155" s="15"/>
      <c r="K155" s="16">
        <v>0.73</v>
      </c>
      <c r="L155" s="16">
        <v>1.82</v>
      </c>
      <c r="M155" s="17">
        <v>0</v>
      </c>
      <c r="N155" s="18">
        <v>5.75</v>
      </c>
      <c r="O155" s="13">
        <v>7.03</v>
      </c>
      <c r="P155">
        <v>6.91</v>
      </c>
      <c r="R155" t="e">
        <f>+O155-#REF!</f>
        <v>#REF!</v>
      </c>
      <c r="T155" s="2">
        <f t="shared" si="0"/>
        <v>-7.03</v>
      </c>
      <c r="U155" s="2" t="e">
        <f>+J155-#REF!</f>
        <v>#REF!</v>
      </c>
    </row>
    <row r="156" spans="1:21" ht="12.75">
      <c r="A156" s="10"/>
      <c r="B156" s="11"/>
      <c r="C156" s="11"/>
      <c r="D156" s="12"/>
      <c r="E156" s="18"/>
      <c r="F156" s="12"/>
      <c r="G156" s="18"/>
      <c r="H156" s="12"/>
      <c r="I156" s="19"/>
      <c r="J156" s="15"/>
      <c r="K156" s="16">
        <v>0.6800000000000006</v>
      </c>
      <c r="L156" s="16">
        <v>2.21</v>
      </c>
      <c r="M156" s="17">
        <v>0</v>
      </c>
      <c r="N156" s="18">
        <v>5.75</v>
      </c>
      <c r="O156" s="13">
        <v>7</v>
      </c>
      <c r="P156">
        <v>6.88</v>
      </c>
      <c r="R156" t="e">
        <f>+O156-#REF!</f>
        <v>#REF!</v>
      </c>
      <c r="T156" s="2">
        <f t="shared" si="0"/>
        <v>-7</v>
      </c>
      <c r="U156" s="2" t="e">
        <f>+J156-#REF!</f>
        <v>#REF!</v>
      </c>
    </row>
    <row r="157" spans="1:21" ht="12.75">
      <c r="A157" s="10"/>
      <c r="B157" s="11"/>
      <c r="C157" s="11"/>
      <c r="D157" s="12"/>
      <c r="E157" s="18"/>
      <c r="F157" s="12"/>
      <c r="G157" s="18"/>
      <c r="H157" s="12"/>
      <c r="I157" s="19"/>
      <c r="J157" s="15"/>
      <c r="K157" s="16">
        <v>0.7</v>
      </c>
      <c r="L157" s="16">
        <v>2.56</v>
      </c>
      <c r="M157" s="17">
        <v>0</v>
      </c>
      <c r="N157" s="18">
        <v>5.75</v>
      </c>
      <c r="O157" s="13">
        <v>7.34</v>
      </c>
      <c r="P157">
        <v>7.21</v>
      </c>
      <c r="R157" t="e">
        <f>+O157-#REF!</f>
        <v>#REF!</v>
      </c>
      <c r="T157" s="2">
        <f t="shared" si="0"/>
        <v>-7.34</v>
      </c>
      <c r="U157" s="2" t="e">
        <f>+J157-#REF!</f>
        <v>#REF!</v>
      </c>
    </row>
    <row r="158" spans="1:21" ht="12.75">
      <c r="A158" s="10"/>
      <c r="B158" s="11"/>
      <c r="C158" s="11"/>
      <c r="D158" s="12"/>
      <c r="E158" s="18"/>
      <c r="F158" s="12"/>
      <c r="G158" s="18"/>
      <c r="H158" s="12"/>
      <c r="I158" s="19"/>
      <c r="J158" s="15"/>
      <c r="K158" s="16">
        <v>0.73</v>
      </c>
      <c r="L158" s="16">
        <v>2.42</v>
      </c>
      <c r="M158" s="17">
        <v>0</v>
      </c>
      <c r="N158" s="18">
        <v>6</v>
      </c>
      <c r="O158" s="13">
        <v>7.3</v>
      </c>
      <c r="P158">
        <v>7.17</v>
      </c>
      <c r="R158" t="e">
        <f>+O158-#REF!</f>
        <v>#REF!</v>
      </c>
      <c r="T158" s="2">
        <f t="shared" si="0"/>
        <v>-7.3</v>
      </c>
      <c r="U158" s="2" t="e">
        <f>+J158-#REF!</f>
        <v>#REF!</v>
      </c>
    </row>
    <row r="159" spans="1:21" ht="12.75">
      <c r="A159" s="10"/>
      <c r="B159" s="11"/>
      <c r="C159" s="11"/>
      <c r="D159" s="12"/>
      <c r="E159" s="20"/>
      <c r="F159" s="12"/>
      <c r="G159" s="18"/>
      <c r="H159" s="12"/>
      <c r="I159" s="19"/>
      <c r="J159" s="15"/>
      <c r="K159" s="16">
        <v>0.7100000000000009</v>
      </c>
      <c r="L159" s="16">
        <v>2.3</v>
      </c>
      <c r="M159" s="17">
        <v>0</v>
      </c>
      <c r="N159" s="20">
        <v>5.75</v>
      </c>
      <c r="O159" s="13">
        <v>7.16</v>
      </c>
      <c r="P159">
        <v>7.04</v>
      </c>
      <c r="R159" t="e">
        <f>+O159-#REF!</f>
        <v>#REF!</v>
      </c>
      <c r="T159" s="2">
        <f t="shared" si="0"/>
        <v>-7.16</v>
      </c>
      <c r="U159" s="2" t="e">
        <f>+J159-#REF!</f>
        <v>#REF!</v>
      </c>
    </row>
    <row r="160" spans="1:21" ht="12.75">
      <c r="A160" s="10"/>
      <c r="B160" s="11"/>
      <c r="C160" s="11"/>
      <c r="D160" s="12"/>
      <c r="E160" s="18"/>
      <c r="F160" s="12"/>
      <c r="G160" s="18"/>
      <c r="H160" s="12"/>
      <c r="I160" s="19"/>
      <c r="J160" s="15"/>
      <c r="K160" s="16">
        <v>0.76</v>
      </c>
      <c r="L160" s="16">
        <v>1.85</v>
      </c>
      <c r="M160" s="17">
        <v>0</v>
      </c>
      <c r="N160" s="18">
        <v>5.5</v>
      </c>
      <c r="O160" s="13">
        <v>6.95</v>
      </c>
      <c r="P160">
        <v>6.83</v>
      </c>
      <c r="R160" t="e">
        <f>+O160-#REF!</f>
        <v>#REF!</v>
      </c>
      <c r="T160" s="2">
        <f t="shared" si="0"/>
        <v>-6.95</v>
      </c>
      <c r="U160" s="2" t="e">
        <f>+J160-#REF!</f>
        <v>#REF!</v>
      </c>
    </row>
    <row r="161" spans="1:21" ht="12.75">
      <c r="A161" s="10"/>
      <c r="B161" s="11"/>
      <c r="C161" s="11"/>
      <c r="D161" s="12"/>
      <c r="E161" s="18"/>
      <c r="F161" s="12"/>
      <c r="G161" s="18"/>
      <c r="H161" s="12"/>
      <c r="I161" s="19"/>
      <c r="J161" s="15"/>
      <c r="K161" s="16">
        <v>0.85</v>
      </c>
      <c r="L161" s="16">
        <v>1.92</v>
      </c>
      <c r="M161" s="17">
        <v>0</v>
      </c>
      <c r="N161" s="18">
        <v>5.25</v>
      </c>
      <c r="O161" s="13">
        <v>6.52</v>
      </c>
      <c r="P161">
        <v>6.42</v>
      </c>
      <c r="R161" t="e">
        <f>+O161-#REF!</f>
        <v>#REF!</v>
      </c>
      <c r="T161" s="2">
        <f t="shared" si="0"/>
        <v>-6.52</v>
      </c>
      <c r="U161" s="2" t="e">
        <f>+J161-#REF!</f>
        <v>#REF!</v>
      </c>
    </row>
    <row r="162" spans="1:21" ht="12.75">
      <c r="A162" s="10"/>
      <c r="B162" s="11"/>
      <c r="C162" s="11"/>
      <c r="D162" s="12"/>
      <c r="E162" s="18"/>
      <c r="F162" s="12"/>
      <c r="G162" s="18"/>
      <c r="H162" s="12"/>
      <c r="I162" s="19"/>
      <c r="J162" s="15"/>
      <c r="K162" s="16">
        <v>0.7600000000000007</v>
      </c>
      <c r="L162" s="16">
        <v>2.11</v>
      </c>
      <c r="M162" s="17">
        <v>0</v>
      </c>
      <c r="N162" s="18">
        <v>5</v>
      </c>
      <c r="O162" s="13">
        <v>6.53</v>
      </c>
      <c r="P162">
        <v>6.43</v>
      </c>
      <c r="R162" t="e">
        <f>+O162-#REF!</f>
        <v>#REF!</v>
      </c>
      <c r="T162" s="2">
        <f t="shared" si="0"/>
        <v>-6.53</v>
      </c>
      <c r="U162" s="2" t="e">
        <f>+J162-#REF!</f>
        <v>#REF!</v>
      </c>
    </row>
    <row r="163" spans="1:21" ht="12.75">
      <c r="A163" s="10"/>
      <c r="B163" s="11"/>
      <c r="C163" s="11"/>
      <c r="D163" s="12"/>
      <c r="E163" s="18"/>
      <c r="F163" s="12"/>
      <c r="G163" s="18"/>
      <c r="H163" s="12"/>
      <c r="I163" s="19"/>
      <c r="J163" s="15"/>
      <c r="K163" s="16">
        <v>0.7</v>
      </c>
      <c r="L163" s="16">
        <v>2.37</v>
      </c>
      <c r="M163" s="17">
        <v>0</v>
      </c>
      <c r="N163" s="18">
        <v>5</v>
      </c>
      <c r="O163" s="13">
        <v>6.47</v>
      </c>
      <c r="P163">
        <v>6.37</v>
      </c>
      <c r="R163" t="e">
        <f>+O163-#REF!</f>
        <v>#REF!</v>
      </c>
      <c r="T163" s="2">
        <f t="shared" si="0"/>
        <v>-6.47</v>
      </c>
      <c r="U163" s="2" t="e">
        <f>+J163-#REF!</f>
        <v>#REF!</v>
      </c>
    </row>
    <row r="164" spans="1:21" ht="12.75">
      <c r="A164" s="10"/>
      <c r="B164" s="11"/>
      <c r="C164" s="11"/>
      <c r="D164" s="12"/>
      <c r="E164" s="18"/>
      <c r="F164" s="12"/>
      <c r="G164" s="18"/>
      <c r="H164" s="12"/>
      <c r="I164" s="19"/>
      <c r="J164" s="15"/>
      <c r="K164" s="16">
        <v>0.71</v>
      </c>
      <c r="L164" s="16">
        <v>2.52</v>
      </c>
      <c r="M164" s="17">
        <v>0</v>
      </c>
      <c r="N164" s="18">
        <v>5</v>
      </c>
      <c r="O164" s="13">
        <v>6.61</v>
      </c>
      <c r="P164">
        <v>6.5</v>
      </c>
      <c r="R164" t="e">
        <f>+O164-#REF!</f>
        <v>#REF!</v>
      </c>
      <c r="T164" s="2">
        <f t="shared" si="0"/>
        <v>-6.61</v>
      </c>
      <c r="U164" s="2" t="e">
        <f>+J164-#REF!</f>
        <v>#REF!</v>
      </c>
    </row>
    <row r="165" spans="1:21" ht="12.75">
      <c r="A165" s="10"/>
      <c r="B165" s="11"/>
      <c r="C165" s="11"/>
      <c r="D165" s="12"/>
      <c r="E165" s="18"/>
      <c r="F165" s="12"/>
      <c r="G165" s="18"/>
      <c r="H165" s="12"/>
      <c r="I165" s="19"/>
      <c r="J165" s="15"/>
      <c r="K165" s="16">
        <v>0.74</v>
      </c>
      <c r="L165" s="16">
        <v>2.37</v>
      </c>
      <c r="M165" s="17">
        <v>0</v>
      </c>
      <c r="N165" s="18">
        <v>5</v>
      </c>
      <c r="O165" s="13">
        <v>6.36</v>
      </c>
      <c r="P165">
        <v>6.26</v>
      </c>
      <c r="R165" t="e">
        <f>+O165-#REF!</f>
        <v>#REF!</v>
      </c>
      <c r="T165" s="2">
        <f t="shared" si="0"/>
        <v>-6.36</v>
      </c>
      <c r="U165" s="2" t="e">
        <f>+J165-#REF!</f>
        <v>#REF!</v>
      </c>
    </row>
    <row r="166" spans="1:21" ht="12.75">
      <c r="A166" s="10"/>
      <c r="B166" s="11"/>
      <c r="C166" s="11"/>
      <c r="D166" s="12"/>
      <c r="E166" s="18"/>
      <c r="F166" s="12"/>
      <c r="G166" s="18"/>
      <c r="H166" s="12"/>
      <c r="I166" s="19"/>
      <c r="J166" s="15"/>
      <c r="K166" s="16">
        <v>0.83</v>
      </c>
      <c r="L166" s="16">
        <v>2.15</v>
      </c>
      <c r="M166" s="17">
        <v>0</v>
      </c>
      <c r="N166" s="18">
        <v>4.75</v>
      </c>
      <c r="O166" s="13">
        <v>6.28</v>
      </c>
      <c r="P166">
        <v>6.18</v>
      </c>
      <c r="R166" t="e">
        <f>+O166-#REF!</f>
        <v>#REF!</v>
      </c>
      <c r="T166" s="2">
        <f t="shared" si="0"/>
        <v>-6.28</v>
      </c>
      <c r="U166" s="2" t="e">
        <f>+J166-#REF!</f>
        <v>#REF!</v>
      </c>
    </row>
    <row r="167" spans="1:21" ht="12.75">
      <c r="A167" s="10"/>
      <c r="B167" s="11"/>
      <c r="C167" s="11"/>
      <c r="D167" s="12"/>
      <c r="E167" s="18"/>
      <c r="F167" s="12"/>
      <c r="G167" s="18"/>
      <c r="H167" s="12"/>
      <c r="I167" s="19"/>
      <c r="J167" s="15"/>
      <c r="K167" s="16">
        <v>0.95</v>
      </c>
      <c r="L167" s="16">
        <v>1.95</v>
      </c>
      <c r="M167" s="17">
        <v>0</v>
      </c>
      <c r="N167" s="18">
        <v>4.75</v>
      </c>
      <c r="O167" s="13">
        <v>5.84</v>
      </c>
      <c r="P167">
        <v>5.76</v>
      </c>
      <c r="R167" t="e">
        <f>+O167-#REF!</f>
        <v>#REF!</v>
      </c>
      <c r="T167" s="2">
        <f t="shared" si="0"/>
        <v>-5.84</v>
      </c>
      <c r="U167" s="2" t="e">
        <f>+J167-#REF!</f>
        <v>#REF!</v>
      </c>
    </row>
    <row r="168" spans="1:21" ht="12.75">
      <c r="A168" s="10"/>
      <c r="B168" s="11"/>
      <c r="C168" s="11"/>
      <c r="D168" s="12"/>
      <c r="E168" s="18"/>
      <c r="F168" s="12"/>
      <c r="G168" s="18"/>
      <c r="H168" s="12"/>
      <c r="I168" s="19"/>
      <c r="J168" s="15"/>
      <c r="K168" s="16">
        <v>1.01</v>
      </c>
      <c r="L168" s="16">
        <v>2.2</v>
      </c>
      <c r="M168" s="17">
        <v>0</v>
      </c>
      <c r="N168" s="18">
        <v>4.25</v>
      </c>
      <c r="O168" s="13">
        <v>5.84</v>
      </c>
      <c r="P168">
        <v>5.76</v>
      </c>
      <c r="R168" t="e">
        <f>+O168-#REF!</f>
        <v>#REF!</v>
      </c>
      <c r="T168" s="2">
        <f t="shared" si="0"/>
        <v>-5.84</v>
      </c>
      <c r="U168" s="2" t="e">
        <f>+J168-#REF!</f>
        <v>#REF!</v>
      </c>
    </row>
    <row r="169" spans="1:21" ht="12.75">
      <c r="A169" s="10"/>
      <c r="B169" s="11"/>
      <c r="C169" s="11"/>
      <c r="D169" s="12"/>
      <c r="E169" s="13"/>
      <c r="F169" s="12"/>
      <c r="G169" s="18"/>
      <c r="H169" s="12"/>
      <c r="I169" s="19"/>
      <c r="J169" s="15"/>
      <c r="K169" s="16">
        <v>0.94</v>
      </c>
      <c r="L169" s="16">
        <v>2.4</v>
      </c>
      <c r="M169" s="13"/>
      <c r="N169" s="13">
        <v>5.6</v>
      </c>
      <c r="O169" s="13">
        <v>6.06</v>
      </c>
      <c r="P169">
        <v>5.97</v>
      </c>
      <c r="R169" t="e">
        <f>+O169-#REF!</f>
        <v>#REF!</v>
      </c>
      <c r="T169" s="2">
        <f t="shared" si="0"/>
        <v>-6.06</v>
      </c>
      <c r="U169" s="2" t="e">
        <f>+J169-#REF!</f>
        <v>#REF!</v>
      </c>
    </row>
    <row r="170" spans="1:21" ht="12.75">
      <c r="A170" s="10"/>
      <c r="B170" s="11"/>
      <c r="C170" s="11"/>
      <c r="D170" s="12"/>
      <c r="E170" s="13"/>
      <c r="F170" s="12"/>
      <c r="G170" s="18"/>
      <c r="H170" s="12"/>
      <c r="I170" s="19"/>
      <c r="J170" s="15"/>
      <c r="K170" s="16">
        <v>0.9</v>
      </c>
      <c r="L170" s="16">
        <v>2.9</v>
      </c>
      <c r="M170" s="13"/>
      <c r="N170" s="13">
        <v>5.6</v>
      </c>
      <c r="O170" s="13">
        <v>6.3</v>
      </c>
      <c r="P170">
        <v>6.2</v>
      </c>
      <c r="R170" t="e">
        <f>+O170-#REF!</f>
        <v>#REF!</v>
      </c>
      <c r="T170" s="2">
        <f t="shared" si="0"/>
        <v>-6.3</v>
      </c>
      <c r="U170" s="2" t="e">
        <f>+J170-#REF!</f>
        <v>#REF!</v>
      </c>
    </row>
    <row r="171" spans="1:21" ht="12.75">
      <c r="A171" s="10"/>
      <c r="B171" s="11"/>
      <c r="C171" s="11"/>
      <c r="D171" s="12"/>
      <c r="E171" s="16"/>
      <c r="F171" s="12"/>
      <c r="G171" s="18"/>
      <c r="H171" s="12"/>
      <c r="I171" s="19"/>
      <c r="J171" s="15"/>
      <c r="K171" s="16">
        <v>0.84</v>
      </c>
      <c r="L171" s="16">
        <v>1.33</v>
      </c>
      <c r="M171" s="13"/>
      <c r="N171" s="13">
        <v>5.9</v>
      </c>
      <c r="O171" s="13">
        <v>6.33</v>
      </c>
      <c r="P171">
        <v>6.23</v>
      </c>
      <c r="R171" t="e">
        <f>+O171-#REF!</f>
        <v>#REF!</v>
      </c>
      <c r="T171" s="2">
        <f t="shared" si="0"/>
        <v>-6.33</v>
      </c>
      <c r="U171" s="2" t="e">
        <f>+J171-#REF!</f>
        <v>#REF!</v>
      </c>
    </row>
    <row r="172" spans="1:21" ht="12.75">
      <c r="A172" s="10"/>
      <c r="B172" s="11"/>
      <c r="C172" s="11"/>
      <c r="D172" s="12"/>
      <c r="E172" s="16"/>
      <c r="F172" s="12"/>
      <c r="G172" s="18"/>
      <c r="H172" s="12"/>
      <c r="I172" s="19"/>
      <c r="J172" s="15"/>
      <c r="K172" s="16">
        <v>0.79</v>
      </c>
      <c r="L172" s="16">
        <v>1.08</v>
      </c>
      <c r="M172" s="13"/>
      <c r="N172" s="13">
        <v>5.9</v>
      </c>
      <c r="O172" s="13">
        <v>6.35</v>
      </c>
      <c r="P172">
        <v>6.25</v>
      </c>
      <c r="R172" t="e">
        <f>+O172-#REF!</f>
        <v>#REF!</v>
      </c>
      <c r="T172" s="2">
        <f t="shared" si="0"/>
        <v>-6.35</v>
      </c>
      <c r="U172" s="2" t="e">
        <f>+J172-#REF!</f>
        <v>#REF!</v>
      </c>
    </row>
    <row r="173" spans="1:21" ht="12.75">
      <c r="A173" s="10"/>
      <c r="B173" s="11"/>
      <c r="C173" s="11"/>
      <c r="D173" s="12"/>
      <c r="E173" s="16"/>
      <c r="F173" s="12"/>
      <c r="G173" s="18"/>
      <c r="H173" s="12"/>
      <c r="I173" s="19"/>
      <c r="J173" s="15"/>
      <c r="K173" s="16">
        <v>0.75</v>
      </c>
      <c r="L173" s="16">
        <v>1.16</v>
      </c>
      <c r="M173" s="13"/>
      <c r="N173" s="13">
        <v>5.8</v>
      </c>
      <c r="O173" s="13">
        <v>6.75</v>
      </c>
      <c r="P173">
        <v>6.64</v>
      </c>
      <c r="R173" t="e">
        <f>+O173-#REF!</f>
        <v>#REF!</v>
      </c>
      <c r="T173" s="2">
        <f t="shared" si="0"/>
        <v>-6.75</v>
      </c>
      <c r="U173" s="2" t="e">
        <f>+J173-#REF!</f>
        <v>#REF!</v>
      </c>
    </row>
    <row r="174" spans="1:21" ht="12.75">
      <c r="A174" s="10"/>
      <c r="B174" s="11"/>
      <c r="C174" s="11"/>
      <c r="D174" s="12"/>
      <c r="E174" s="16"/>
      <c r="F174" s="12"/>
      <c r="G174" s="18"/>
      <c r="H174" s="12"/>
      <c r="I174" s="19"/>
      <c r="J174" s="15"/>
      <c r="K174" s="16">
        <v>0.74</v>
      </c>
      <c r="L174" s="16">
        <v>1.31</v>
      </c>
      <c r="M174" s="13"/>
      <c r="N174" s="13">
        <v>6.2</v>
      </c>
      <c r="O174" s="13">
        <v>7.16</v>
      </c>
      <c r="P174">
        <v>7.04</v>
      </c>
      <c r="R174" t="e">
        <f>+O174-#REF!</f>
        <v>#REF!</v>
      </c>
      <c r="T174" s="2">
        <f t="shared" si="0"/>
        <v>-7.16</v>
      </c>
      <c r="U174" s="2" t="e">
        <f>+J174-#REF!</f>
        <v>#REF!</v>
      </c>
    </row>
    <row r="175" spans="1:21" ht="12.75">
      <c r="A175" s="10"/>
      <c r="B175" s="11"/>
      <c r="C175" s="11"/>
      <c r="D175" s="12"/>
      <c r="E175" s="16"/>
      <c r="F175" s="12"/>
      <c r="G175" s="18"/>
      <c r="H175" s="12"/>
      <c r="I175" s="19"/>
      <c r="J175" s="15"/>
      <c r="K175" s="16">
        <v>0.73</v>
      </c>
      <c r="L175" s="16">
        <v>1.24</v>
      </c>
      <c r="M175" s="13"/>
      <c r="N175" s="13">
        <v>6.5</v>
      </c>
      <c r="O175" s="13">
        <v>7.52</v>
      </c>
      <c r="P175">
        <v>7.38</v>
      </c>
      <c r="R175" t="e">
        <f>+O175-#REF!</f>
        <v>#REF!</v>
      </c>
      <c r="T175" s="2">
        <f t="shared" si="0"/>
        <v>-7.52</v>
      </c>
      <c r="U175" s="2" t="e">
        <f>+J175-#REF!</f>
        <v>#REF!</v>
      </c>
    </row>
    <row r="176" spans="1:21" ht="12.75">
      <c r="A176" s="10"/>
      <c r="B176" s="11"/>
      <c r="C176" s="11"/>
      <c r="D176" s="12"/>
      <c r="E176" s="16"/>
      <c r="F176" s="12"/>
      <c r="G176" s="18"/>
      <c r="H176" s="12"/>
      <c r="I176" s="19"/>
      <c r="J176" s="15"/>
      <c r="K176" s="16">
        <v>0.7099999999999991</v>
      </c>
      <c r="L176" s="16">
        <v>1.11</v>
      </c>
      <c r="M176" s="13"/>
      <c r="N176" s="13">
        <v>6.7</v>
      </c>
      <c r="O176" s="13">
        <v>7.46</v>
      </c>
      <c r="P176">
        <v>7.33</v>
      </c>
      <c r="R176" t="e">
        <f>+O176-#REF!</f>
        <v>#REF!</v>
      </c>
      <c r="T176" s="2">
        <f t="shared" si="0"/>
        <v>-7.46</v>
      </c>
      <c r="U176" s="2" t="e">
        <f>+J176-#REF!</f>
        <v>#REF!</v>
      </c>
    </row>
    <row r="177" spans="1:21" ht="12.75">
      <c r="A177" s="10"/>
      <c r="B177" s="11"/>
      <c r="C177" s="11"/>
      <c r="D177" s="12"/>
      <c r="E177" s="16"/>
      <c r="F177" s="12"/>
      <c r="G177" s="18"/>
      <c r="H177" s="12"/>
      <c r="I177" s="19"/>
      <c r="J177" s="15"/>
      <c r="K177" s="16">
        <v>0.67</v>
      </c>
      <c r="L177" s="16">
        <v>1.35</v>
      </c>
      <c r="M177" s="13"/>
      <c r="N177" s="13">
        <v>6.9</v>
      </c>
      <c r="O177" s="13">
        <v>7.67</v>
      </c>
      <c r="P177">
        <v>7.53</v>
      </c>
      <c r="R177" t="e">
        <f>+O177-#REF!</f>
        <v>#REF!</v>
      </c>
      <c r="T177" s="2">
        <f t="shared" si="0"/>
        <v>-7.67</v>
      </c>
      <c r="U177" s="2" t="e">
        <f>+J177-#REF!</f>
        <v>#REF!</v>
      </c>
    </row>
    <row r="178" spans="1:21" ht="12.75">
      <c r="A178" s="10"/>
      <c r="B178" s="11"/>
      <c r="C178" s="11"/>
      <c r="D178" s="12"/>
      <c r="E178" s="16"/>
      <c r="F178" s="12"/>
      <c r="G178" s="18"/>
      <c r="H178" s="12"/>
      <c r="I178" s="19"/>
      <c r="J178" s="15"/>
      <c r="K178" s="16">
        <v>0.7099999999999991</v>
      </c>
      <c r="L178" s="16">
        <v>1.2</v>
      </c>
      <c r="M178" s="13"/>
      <c r="N178" s="13">
        <v>7</v>
      </c>
      <c r="O178" s="13">
        <v>7.63</v>
      </c>
      <c r="P178">
        <v>7.49</v>
      </c>
      <c r="R178" t="e">
        <f>+O178-#REF!</f>
        <v>#REF!</v>
      </c>
      <c r="T178" s="2">
        <f t="shared" si="0"/>
        <v>-7.63</v>
      </c>
      <c r="U178" s="2" t="e">
        <f>+J178-#REF!</f>
        <v>#REF!</v>
      </c>
    </row>
    <row r="179" spans="1:21" ht="12.75">
      <c r="A179" s="10"/>
      <c r="B179" s="11"/>
      <c r="C179" s="11"/>
      <c r="D179" s="12"/>
      <c r="E179" s="16"/>
      <c r="F179" s="12"/>
      <c r="G179" s="18"/>
      <c r="H179" s="12"/>
      <c r="I179" s="19"/>
      <c r="J179" s="15"/>
      <c r="K179" s="16">
        <v>0.72</v>
      </c>
      <c r="L179" s="16">
        <v>1.13</v>
      </c>
      <c r="M179" s="13"/>
      <c r="N179" s="13">
        <v>6.9</v>
      </c>
      <c r="O179" s="13">
        <v>7.69</v>
      </c>
      <c r="P179">
        <v>7.55</v>
      </c>
      <c r="R179" t="e">
        <f>+O179-#REF!</f>
        <v>#REF!</v>
      </c>
      <c r="T179" s="2">
        <f t="shared" si="0"/>
        <v>-7.69</v>
      </c>
      <c r="U179" s="2" t="e">
        <f>+J179-#REF!</f>
        <v>#REF!</v>
      </c>
    </row>
    <row r="180" spans="1:21" ht="12.75">
      <c r="A180" s="10"/>
      <c r="B180" s="11"/>
      <c r="C180" s="11"/>
      <c r="D180" s="12"/>
      <c r="E180" s="16"/>
      <c r="F180" s="12"/>
      <c r="G180" s="18"/>
      <c r="H180" s="12"/>
      <c r="I180" s="19"/>
      <c r="J180" s="15"/>
      <c r="K180" s="16">
        <v>0.72</v>
      </c>
      <c r="L180" s="16">
        <v>1.16</v>
      </c>
      <c r="M180" s="13"/>
      <c r="N180" s="13">
        <v>7</v>
      </c>
      <c r="O180" s="13">
        <v>8.01</v>
      </c>
      <c r="P180">
        <v>7.86</v>
      </c>
      <c r="R180" t="e">
        <f>+O180-#REF!</f>
        <v>#REF!</v>
      </c>
      <c r="T180" s="2">
        <f t="shared" si="0"/>
        <v>-8.01</v>
      </c>
      <c r="U180" s="2" t="e">
        <f>+J180-#REF!</f>
        <v>#REF!</v>
      </c>
    </row>
    <row r="181" spans="1:21" ht="12.75">
      <c r="A181" s="10"/>
      <c r="B181" s="11"/>
      <c r="C181" s="11"/>
      <c r="D181" s="12"/>
      <c r="E181" s="16"/>
      <c r="F181" s="12"/>
      <c r="G181" s="18"/>
      <c r="H181" s="12"/>
      <c r="I181" s="19"/>
      <c r="J181" s="15"/>
      <c r="K181" s="16">
        <v>0.7099999999999991</v>
      </c>
      <c r="L181" s="16">
        <v>1.29</v>
      </c>
      <c r="M181" s="13"/>
      <c r="N181" s="13">
        <v>7.3</v>
      </c>
      <c r="O181" s="13">
        <v>8.23</v>
      </c>
      <c r="P181">
        <v>8.07</v>
      </c>
      <c r="R181" t="e">
        <f>+O181-#REF!</f>
        <v>#REF!</v>
      </c>
      <c r="T181" s="2">
        <f t="shared" si="0"/>
        <v>-8.23</v>
      </c>
      <c r="U181" s="2" t="e">
        <f>+J181-#REF!</f>
        <v>#REF!</v>
      </c>
    </row>
    <row r="182" spans="1:21" ht="12.75">
      <c r="A182" s="10"/>
      <c r="B182" s="11"/>
      <c r="C182" s="11"/>
      <c r="D182" s="12"/>
      <c r="E182" s="16"/>
      <c r="F182" s="12"/>
      <c r="G182" s="18"/>
      <c r="H182" s="12"/>
      <c r="I182" s="19"/>
      <c r="J182" s="15"/>
      <c r="K182" s="16">
        <v>0.7399999999999993</v>
      </c>
      <c r="L182" s="16">
        <v>1.31</v>
      </c>
      <c r="M182" s="13"/>
      <c r="N182" s="13">
        <v>7.5</v>
      </c>
      <c r="O182" s="13">
        <v>8.17</v>
      </c>
      <c r="P182">
        <v>8.01</v>
      </c>
      <c r="R182" t="e">
        <f>+O182-#REF!</f>
        <v>#REF!</v>
      </c>
      <c r="T182" s="2">
        <f t="shared" si="0"/>
        <v>-8.17</v>
      </c>
      <c r="U182" s="2" t="e">
        <f>+J182-#REF!</f>
        <v>#REF!</v>
      </c>
    </row>
    <row r="183" spans="1:21" ht="12.75">
      <c r="A183" s="10"/>
      <c r="B183" s="11"/>
      <c r="C183" s="11"/>
      <c r="D183" s="12"/>
      <c r="E183" s="16"/>
      <c r="F183" s="12"/>
      <c r="G183" s="18"/>
      <c r="H183" s="12"/>
      <c r="I183" s="19"/>
      <c r="J183" s="15"/>
      <c r="K183" s="16">
        <v>0.7800000000000011</v>
      </c>
      <c r="L183" s="16">
        <v>1.33</v>
      </c>
      <c r="M183" s="13"/>
      <c r="N183" s="13">
        <v>7.5</v>
      </c>
      <c r="O183" s="13">
        <v>8.07</v>
      </c>
      <c r="P183">
        <v>7.91</v>
      </c>
      <c r="R183" t="e">
        <f>+O183-#REF!</f>
        <v>#REF!</v>
      </c>
      <c r="T183" s="2">
        <f t="shared" si="0"/>
        <v>-8.07</v>
      </c>
      <c r="U183" s="2" t="e">
        <f>+J183-#REF!</f>
        <v>#REF!</v>
      </c>
    </row>
    <row r="184" spans="1:21" ht="12.75">
      <c r="A184" s="10"/>
      <c r="B184" s="11"/>
      <c r="C184" s="11"/>
      <c r="D184" s="12"/>
      <c r="E184" s="16"/>
      <c r="F184" s="12"/>
      <c r="G184" s="18"/>
      <c r="H184" s="12"/>
      <c r="I184" s="19"/>
      <c r="J184" s="15"/>
      <c r="K184" s="16">
        <v>0.8</v>
      </c>
      <c r="L184" s="16">
        <v>1.31</v>
      </c>
      <c r="M184" s="13"/>
      <c r="N184" s="13">
        <v>7.3</v>
      </c>
      <c r="O184" s="13">
        <v>7.93</v>
      </c>
      <c r="P184">
        <v>7.78</v>
      </c>
      <c r="R184" t="e">
        <f>+O184-#REF!</f>
        <v>#REF!</v>
      </c>
      <c r="T184" s="2">
        <f t="shared" si="0"/>
        <v>-7.93</v>
      </c>
      <c r="U184" s="2" t="e">
        <f>+J184-#REF!</f>
        <v>#REF!</v>
      </c>
    </row>
    <row r="185" spans="1:21" ht="12.75">
      <c r="A185" s="10"/>
      <c r="B185" s="11"/>
      <c r="C185" s="11"/>
      <c r="D185" s="12"/>
      <c r="E185" s="16"/>
      <c r="F185" s="12"/>
      <c r="G185" s="18"/>
      <c r="H185" s="12"/>
      <c r="I185" s="19"/>
      <c r="J185" s="15"/>
      <c r="K185" s="16">
        <v>0.79</v>
      </c>
      <c r="L185" s="16">
        <v>1.34</v>
      </c>
      <c r="M185" s="13"/>
      <c r="N185" s="13">
        <v>7.3</v>
      </c>
      <c r="O185" s="13">
        <v>7.67</v>
      </c>
      <c r="P185">
        <v>7.53</v>
      </c>
      <c r="R185" t="e">
        <f>+O185-#REF!</f>
        <v>#REF!</v>
      </c>
      <c r="T185" s="2">
        <f t="shared" si="0"/>
        <v>-7.67</v>
      </c>
      <c r="U185" s="2" t="e">
        <f>+J185-#REF!</f>
        <v>#REF!</v>
      </c>
    </row>
    <row r="186" spans="1:21" ht="12.75">
      <c r="A186" s="10"/>
      <c r="B186" s="11"/>
      <c r="C186" s="11"/>
      <c r="D186" s="12"/>
      <c r="E186" s="16"/>
      <c r="F186" s="12"/>
      <c r="G186" s="18"/>
      <c r="H186" s="12"/>
      <c r="I186" s="19"/>
      <c r="J186" s="15"/>
      <c r="K186" s="16">
        <v>0.7599999999999989</v>
      </c>
      <c r="L186" s="16">
        <v>1.32</v>
      </c>
      <c r="M186" s="13"/>
      <c r="N186" s="13">
        <v>7.1</v>
      </c>
      <c r="O186" s="13">
        <v>7.52</v>
      </c>
      <c r="P186">
        <v>7.38</v>
      </c>
      <c r="R186" t="e">
        <f>+O186-#REF!</f>
        <v>#REF!</v>
      </c>
      <c r="T186" s="2">
        <f t="shared" si="0"/>
        <v>-7.52</v>
      </c>
      <c r="U186" s="2" t="e">
        <f>+J186-#REF!</f>
        <v>#REF!</v>
      </c>
    </row>
    <row r="187" spans="1:21" ht="12.75">
      <c r="A187" s="10"/>
      <c r="B187" s="11"/>
      <c r="C187" s="11"/>
      <c r="D187" s="15"/>
      <c r="E187" s="16"/>
      <c r="F187" s="15"/>
      <c r="G187" s="18"/>
      <c r="H187" s="12"/>
      <c r="I187" s="19"/>
      <c r="J187" s="15"/>
      <c r="K187" s="16">
        <v>0.7</v>
      </c>
      <c r="L187" s="16">
        <v>1.35</v>
      </c>
      <c r="M187" s="13"/>
      <c r="N187" s="13">
        <v>6.9</v>
      </c>
      <c r="O187" s="13">
        <v>7.31</v>
      </c>
      <c r="P187">
        <v>7.18</v>
      </c>
      <c r="R187" t="e">
        <f>+O187-#REF!</f>
        <v>#REF!</v>
      </c>
      <c r="T187" s="2">
        <f t="shared" si="0"/>
        <v>-7.31</v>
      </c>
      <c r="U187" s="2" t="e">
        <f>+J187-#REF!</f>
        <v>#REF!</v>
      </c>
    </row>
    <row r="188" spans="1:21" ht="12.75">
      <c r="A188" s="10"/>
      <c r="B188" s="11"/>
      <c r="C188" s="11"/>
      <c r="D188" s="15"/>
      <c r="E188" s="16"/>
      <c r="F188" s="15"/>
      <c r="G188" s="18"/>
      <c r="H188" s="12"/>
      <c r="I188" s="19"/>
      <c r="J188" s="15"/>
      <c r="K188" s="16">
        <v>0.91</v>
      </c>
      <c r="L188" s="16">
        <v>1.28</v>
      </c>
      <c r="M188" s="13"/>
      <c r="N188" s="13">
        <v>6.8</v>
      </c>
      <c r="O188" s="13">
        <v>6.76</v>
      </c>
      <c r="P188">
        <v>6.65</v>
      </c>
      <c r="R188" t="e">
        <f>+O188-#REF!</f>
        <v>#REF!</v>
      </c>
      <c r="T188" s="2">
        <f aca="true" t="shared" si="1" ref="T188:T251">+J188-O188</f>
        <v>-6.76</v>
      </c>
      <c r="U188" s="2" t="e">
        <f>+J188-#REF!</f>
        <v>#REF!</v>
      </c>
    </row>
    <row r="189" spans="1:21" ht="12.75">
      <c r="A189" s="10"/>
      <c r="B189" s="11"/>
      <c r="C189" s="11"/>
      <c r="D189" s="15"/>
      <c r="E189" s="16"/>
      <c r="F189" s="15"/>
      <c r="G189" s="18"/>
      <c r="H189" s="12"/>
      <c r="I189" s="19"/>
      <c r="J189" s="15"/>
      <c r="K189" s="16">
        <v>0.87</v>
      </c>
      <c r="L189" s="16">
        <v>1.19</v>
      </c>
      <c r="M189" s="13"/>
      <c r="N189" s="13">
        <v>6.3</v>
      </c>
      <c r="O189" s="13">
        <v>6.56</v>
      </c>
      <c r="P189">
        <v>6.46</v>
      </c>
      <c r="R189" t="e">
        <f>+O189-#REF!</f>
        <v>#REF!</v>
      </c>
      <c r="T189" s="2">
        <f t="shared" si="1"/>
        <v>-6.56</v>
      </c>
      <c r="U189" s="2" t="e">
        <f>+J189-#REF!</f>
        <v>#REF!</v>
      </c>
    </row>
    <row r="190" spans="1:21" ht="12.75">
      <c r="A190" s="10"/>
      <c r="B190" s="11"/>
      <c r="C190" s="11"/>
      <c r="D190" s="15"/>
      <c r="E190" s="16"/>
      <c r="F190" s="15"/>
      <c r="G190" s="18"/>
      <c r="H190" s="12"/>
      <c r="I190" s="19"/>
      <c r="J190" s="15"/>
      <c r="K190" s="16">
        <v>0.8599999999999994</v>
      </c>
      <c r="L190" s="16">
        <v>1.42</v>
      </c>
      <c r="M190" s="13"/>
      <c r="N190" s="13">
        <v>6.2</v>
      </c>
      <c r="O190" s="13">
        <v>6.91</v>
      </c>
      <c r="P190">
        <v>6.79</v>
      </c>
      <c r="R190" t="e">
        <f>+O190-#REF!</f>
        <v>#REF!</v>
      </c>
      <c r="T190" s="2">
        <f t="shared" si="1"/>
        <v>-6.91</v>
      </c>
      <c r="U190" s="2" t="e">
        <f>+J190-#REF!</f>
        <v>#REF!</v>
      </c>
    </row>
    <row r="191" spans="1:21" ht="12.75">
      <c r="A191" s="10"/>
      <c r="B191" s="11"/>
      <c r="C191" s="11"/>
      <c r="D191" s="15"/>
      <c r="E191" s="16"/>
      <c r="F191" s="15"/>
      <c r="G191" s="18"/>
      <c r="H191" s="12"/>
      <c r="I191" s="19"/>
      <c r="J191" s="15"/>
      <c r="K191" s="16">
        <v>0.94</v>
      </c>
      <c r="L191" s="16">
        <v>1.19</v>
      </c>
      <c r="M191" s="13"/>
      <c r="N191" s="13">
        <v>6.4</v>
      </c>
      <c r="O191" s="13">
        <v>6.77</v>
      </c>
      <c r="P191">
        <v>6.66</v>
      </c>
      <c r="R191" t="e">
        <f>+O191-#REF!</f>
        <v>#REF!</v>
      </c>
      <c r="T191" s="2">
        <f t="shared" si="1"/>
        <v>-6.77</v>
      </c>
      <c r="U191" s="2" t="e">
        <f>+J191-#REF!</f>
        <v>#REF!</v>
      </c>
    </row>
    <row r="192" spans="1:21" ht="12.75">
      <c r="A192" s="10"/>
      <c r="B192" s="11"/>
      <c r="C192" s="11"/>
      <c r="D192" s="15"/>
      <c r="E192" s="16"/>
      <c r="F192" s="15"/>
      <c r="G192" s="18"/>
      <c r="H192" s="12"/>
      <c r="I192" s="19"/>
      <c r="J192" s="15"/>
      <c r="K192" s="16">
        <v>0.96</v>
      </c>
      <c r="L192" s="16">
        <v>1.33</v>
      </c>
      <c r="M192" s="13"/>
      <c r="N192" s="13">
        <v>6.3</v>
      </c>
      <c r="O192" s="13">
        <v>6.55</v>
      </c>
      <c r="P192">
        <v>6.45</v>
      </c>
      <c r="R192" t="e">
        <f>+O192-#REF!</f>
        <v>#REF!</v>
      </c>
      <c r="T192" s="2">
        <f t="shared" si="1"/>
        <v>-6.55</v>
      </c>
      <c r="U192" s="2" t="e">
        <f>+J192-#REF!</f>
        <v>#REF!</v>
      </c>
    </row>
    <row r="193" spans="1:21" ht="12.75">
      <c r="A193" s="10"/>
      <c r="B193" s="11"/>
      <c r="C193" s="11"/>
      <c r="D193" s="15"/>
      <c r="E193" s="16"/>
      <c r="F193" s="15"/>
      <c r="G193" s="18"/>
      <c r="H193" s="12"/>
      <c r="I193" s="19"/>
      <c r="J193" s="15"/>
      <c r="K193" s="16">
        <v>1</v>
      </c>
      <c r="L193" s="16">
        <v>1.66</v>
      </c>
      <c r="M193" s="13"/>
      <c r="N193" s="13">
        <v>6.3</v>
      </c>
      <c r="O193" s="13">
        <v>6.36</v>
      </c>
      <c r="P193">
        <v>6.26</v>
      </c>
      <c r="R193" t="e">
        <f>+O193-#REF!</f>
        <v>#REF!</v>
      </c>
      <c r="T193" s="2">
        <f t="shared" si="1"/>
        <v>-6.36</v>
      </c>
      <c r="U193" s="2" t="e">
        <f>+J193-#REF!</f>
        <v>#REF!</v>
      </c>
    </row>
    <row r="194" spans="1:21" ht="12.75">
      <c r="A194" s="10"/>
      <c r="B194" s="11"/>
      <c r="C194" s="11"/>
      <c r="D194" s="15"/>
      <c r="E194" s="16"/>
      <c r="F194" s="15"/>
      <c r="G194" s="18"/>
      <c r="H194" s="12"/>
      <c r="I194" s="19"/>
      <c r="J194" s="15"/>
      <c r="K194" s="16">
        <v>1.02</v>
      </c>
      <c r="L194" s="16">
        <v>1.68</v>
      </c>
      <c r="M194" s="13"/>
      <c r="N194" s="13">
        <v>6</v>
      </c>
      <c r="O194" s="13">
        <v>6.19</v>
      </c>
      <c r="P194">
        <v>6.1</v>
      </c>
      <c r="R194" t="e">
        <f>+O194-#REF!</f>
        <v>#REF!</v>
      </c>
      <c r="T194" s="2">
        <f t="shared" si="1"/>
        <v>-6.19</v>
      </c>
      <c r="U194" s="2" t="e">
        <f>+J194-#REF!</f>
        <v>#REF!</v>
      </c>
    </row>
    <row r="195" spans="1:21" ht="12.75">
      <c r="A195" s="10"/>
      <c r="B195" s="11"/>
      <c r="C195" s="11"/>
      <c r="D195" s="15"/>
      <c r="E195" s="16"/>
      <c r="F195" s="15"/>
      <c r="G195" s="18"/>
      <c r="H195" s="12"/>
      <c r="I195" s="19"/>
      <c r="J195" s="15"/>
      <c r="K195" s="16">
        <v>0.99</v>
      </c>
      <c r="L195" s="16">
        <v>1.54</v>
      </c>
      <c r="M195" s="13"/>
      <c r="N195" s="13">
        <v>5.6</v>
      </c>
      <c r="O195" s="13">
        <v>6.09</v>
      </c>
      <c r="P195">
        <v>6</v>
      </c>
      <c r="R195" t="e">
        <f>+O195-#REF!</f>
        <v>#REF!</v>
      </c>
      <c r="T195" s="2">
        <f t="shared" si="1"/>
        <v>-6.09</v>
      </c>
      <c r="U195" s="2" t="e">
        <f>+J195-#REF!</f>
        <v>#REF!</v>
      </c>
    </row>
    <row r="196" spans="1:21" ht="12.75">
      <c r="A196" s="10"/>
      <c r="B196" s="11"/>
      <c r="C196" s="11"/>
      <c r="D196" s="15"/>
      <c r="E196" s="16"/>
      <c r="F196" s="15"/>
      <c r="G196" s="18"/>
      <c r="H196" s="12"/>
      <c r="I196" s="19"/>
      <c r="J196" s="15"/>
      <c r="K196" s="16">
        <v>0.9399999999999995</v>
      </c>
      <c r="L196" s="16">
        <v>1.38</v>
      </c>
      <c r="M196" s="13"/>
      <c r="N196" s="13">
        <v>5.4</v>
      </c>
      <c r="O196" s="13">
        <v>6.07</v>
      </c>
      <c r="P196">
        <v>5.98</v>
      </c>
      <c r="R196" t="e">
        <f>+O196-#REF!</f>
        <v>#REF!</v>
      </c>
      <c r="T196" s="2">
        <f t="shared" si="1"/>
        <v>-6.07</v>
      </c>
      <c r="U196" s="2" t="e">
        <f>+J196-#REF!</f>
        <v>#REF!</v>
      </c>
    </row>
    <row r="197" spans="1:21" ht="12.75">
      <c r="A197" s="10"/>
      <c r="B197" s="11"/>
      <c r="C197" s="11"/>
      <c r="D197" s="15"/>
      <c r="E197" s="16"/>
      <c r="F197" s="15"/>
      <c r="G197" s="18"/>
      <c r="H197" s="12"/>
      <c r="I197" s="19"/>
      <c r="J197" s="15"/>
      <c r="K197" s="16">
        <v>0.94</v>
      </c>
      <c r="L197" s="16">
        <v>1.54</v>
      </c>
      <c r="M197" s="13"/>
      <c r="N197" s="13">
        <v>5.5</v>
      </c>
      <c r="O197" s="13">
        <v>6.51</v>
      </c>
      <c r="P197">
        <v>6.41</v>
      </c>
      <c r="R197" t="e">
        <f>+O197-#REF!</f>
        <v>#REF!</v>
      </c>
      <c r="T197" s="2">
        <f t="shared" si="1"/>
        <v>-6.51</v>
      </c>
      <c r="U197" s="2" t="e">
        <f>+J197-#REF!</f>
        <v>#REF!</v>
      </c>
    </row>
    <row r="198" spans="1:21" ht="12.75">
      <c r="A198" s="10"/>
      <c r="B198" s="11"/>
      <c r="C198" s="11"/>
      <c r="D198" s="15"/>
      <c r="E198" s="16"/>
      <c r="F198" s="15"/>
      <c r="G198" s="18"/>
      <c r="H198" s="12"/>
      <c r="I198" s="19"/>
      <c r="J198" s="15"/>
      <c r="K198" s="16">
        <v>0.9</v>
      </c>
      <c r="L198" s="16">
        <v>1.49</v>
      </c>
      <c r="M198" s="13"/>
      <c r="N198" s="13">
        <v>5.8</v>
      </c>
      <c r="O198" s="13">
        <v>6.83</v>
      </c>
      <c r="P198">
        <v>6.72</v>
      </c>
      <c r="R198" t="e">
        <f>+O198-#REF!</f>
        <v>#REF!</v>
      </c>
      <c r="T198" s="2">
        <f t="shared" si="1"/>
        <v>-6.83</v>
      </c>
      <c r="U198" s="2" t="e">
        <f>+J198-#REF!</f>
        <v>#REF!</v>
      </c>
    </row>
    <row r="199" spans="1:21" ht="12.75">
      <c r="A199" s="10"/>
      <c r="B199" s="11"/>
      <c r="C199" s="11"/>
      <c r="D199" s="15"/>
      <c r="E199" s="16"/>
      <c r="F199" s="15"/>
      <c r="G199" s="18"/>
      <c r="H199" s="12"/>
      <c r="I199" s="19"/>
      <c r="J199" s="15"/>
      <c r="K199" s="16">
        <v>0.86</v>
      </c>
      <c r="L199" s="16">
        <v>1.59</v>
      </c>
      <c r="M199" s="13"/>
      <c r="N199" s="13">
        <v>6</v>
      </c>
      <c r="O199" s="13">
        <v>7.04</v>
      </c>
      <c r="P199">
        <v>6.92</v>
      </c>
      <c r="R199" t="e">
        <f>+O199-#REF!</f>
        <v>#REF!</v>
      </c>
      <c r="T199" s="2">
        <f t="shared" si="1"/>
        <v>-7.04</v>
      </c>
      <c r="U199" s="2" t="e">
        <f>+J199-#REF!</f>
        <v>#REF!</v>
      </c>
    </row>
    <row r="200" spans="1:21" ht="12.75">
      <c r="A200" s="10"/>
      <c r="B200" s="11"/>
      <c r="C200" s="11"/>
      <c r="D200" s="15"/>
      <c r="E200" s="16"/>
      <c r="F200" s="15"/>
      <c r="G200" s="18"/>
      <c r="H200" s="12"/>
      <c r="I200" s="19"/>
      <c r="J200" s="15"/>
      <c r="K200" s="16">
        <v>0.8400000000000007</v>
      </c>
      <c r="L200" s="16">
        <v>1.6</v>
      </c>
      <c r="M200" s="13"/>
      <c r="N200" s="13">
        <v>6.2</v>
      </c>
      <c r="O200" s="13">
        <v>7.12</v>
      </c>
      <c r="P200">
        <v>7</v>
      </c>
      <c r="R200" t="e">
        <f>+O200-#REF!</f>
        <v>#REF!</v>
      </c>
      <c r="T200" s="2">
        <f t="shared" si="1"/>
        <v>-7.12</v>
      </c>
      <c r="U200" s="2" t="e">
        <f>+J200-#REF!</f>
        <v>#REF!</v>
      </c>
    </row>
    <row r="201" spans="1:21" ht="12.75">
      <c r="A201" s="10"/>
      <c r="B201" s="11"/>
      <c r="C201" s="11"/>
      <c r="D201" s="15"/>
      <c r="E201" s="16"/>
      <c r="F201" s="15"/>
      <c r="G201" s="18"/>
      <c r="H201" s="12"/>
      <c r="I201" s="19"/>
      <c r="J201" s="15"/>
      <c r="K201" s="16">
        <v>0.81</v>
      </c>
      <c r="L201" s="16">
        <v>1.54</v>
      </c>
      <c r="M201" s="13"/>
      <c r="N201" s="13">
        <v>6.2</v>
      </c>
      <c r="O201" s="13">
        <v>7.21</v>
      </c>
      <c r="P201">
        <v>7.08</v>
      </c>
      <c r="R201" t="e">
        <f>+O201-#REF!</f>
        <v>#REF!</v>
      </c>
      <c r="T201" s="2">
        <f t="shared" si="1"/>
        <v>-7.21</v>
      </c>
      <c r="U201" s="2" t="e">
        <f>+J201-#REF!</f>
        <v>#REF!</v>
      </c>
    </row>
    <row r="202" spans="1:21" ht="12.75">
      <c r="A202" s="10"/>
      <c r="B202" s="11"/>
      <c r="C202" s="11"/>
      <c r="D202" s="15"/>
      <c r="E202" s="16"/>
      <c r="F202" s="15"/>
      <c r="G202" s="18"/>
      <c r="H202" s="12"/>
      <c r="I202" s="19"/>
      <c r="J202" s="15"/>
      <c r="K202" s="16">
        <v>0.83</v>
      </c>
      <c r="L202" s="16">
        <v>1.37</v>
      </c>
      <c r="M202" s="13"/>
      <c r="N202" s="13">
        <v>6.3</v>
      </c>
      <c r="O202" s="13">
        <v>7.03</v>
      </c>
      <c r="P202">
        <v>6.91</v>
      </c>
      <c r="R202" t="e">
        <f>+O202-#REF!</f>
        <v>#REF!</v>
      </c>
      <c r="T202" s="2">
        <f t="shared" si="1"/>
        <v>-7.03</v>
      </c>
      <c r="U202" s="2" t="e">
        <f>+J202-#REF!</f>
        <v>#REF!</v>
      </c>
    </row>
    <row r="203" spans="1:21" ht="12.75">
      <c r="A203" s="10"/>
      <c r="B203" s="11"/>
      <c r="C203" s="11"/>
      <c r="D203" s="15"/>
      <c r="E203" s="16"/>
      <c r="F203" s="15"/>
      <c r="G203" s="18"/>
      <c r="H203" s="12"/>
      <c r="I203" s="19"/>
      <c r="J203" s="15"/>
      <c r="K203" s="16">
        <v>0.8</v>
      </c>
      <c r="L203" s="16">
        <v>1.63</v>
      </c>
      <c r="M203" s="13"/>
      <c r="N203" s="13">
        <v>6.3</v>
      </c>
      <c r="O203" s="13">
        <v>7.13</v>
      </c>
      <c r="P203">
        <v>7.01</v>
      </c>
      <c r="R203" t="e">
        <f>+O203-#REF!</f>
        <v>#REF!</v>
      </c>
      <c r="T203" s="2">
        <f t="shared" si="1"/>
        <v>-7.13</v>
      </c>
      <c r="U203" s="2" t="e">
        <f>+J203-#REF!</f>
        <v>#REF!</v>
      </c>
    </row>
    <row r="204" spans="1:21" ht="12.75">
      <c r="A204" s="10"/>
      <c r="B204" s="11"/>
      <c r="C204" s="11"/>
      <c r="D204" s="21"/>
      <c r="E204" s="16"/>
      <c r="F204" s="21"/>
      <c r="G204" s="18"/>
      <c r="H204" s="12"/>
      <c r="I204" s="19"/>
      <c r="J204" s="15"/>
      <c r="K204" s="16">
        <v>0.79</v>
      </c>
      <c r="L204" s="16">
        <v>1.6</v>
      </c>
      <c r="M204" s="13"/>
      <c r="N204" s="13">
        <v>6.3</v>
      </c>
      <c r="O204" s="13">
        <v>7.02</v>
      </c>
      <c r="P204">
        <v>6.9</v>
      </c>
      <c r="R204" t="e">
        <f>+O204-#REF!</f>
        <v>#REF!</v>
      </c>
      <c r="T204" s="2">
        <f t="shared" si="1"/>
        <v>-7.02</v>
      </c>
      <c r="U204" s="2" t="e">
        <f>+J204-#REF!</f>
        <v>#REF!</v>
      </c>
    </row>
    <row r="205" spans="1:21" ht="12.75">
      <c r="A205" s="10"/>
      <c r="B205" s="11"/>
      <c r="C205" s="11"/>
      <c r="D205" s="15"/>
      <c r="E205" s="16"/>
      <c r="F205" s="15"/>
      <c r="G205" s="18"/>
      <c r="H205" s="12"/>
      <c r="I205" s="19"/>
      <c r="J205" s="15"/>
      <c r="K205" s="16">
        <v>0.8299999999999992</v>
      </c>
      <c r="L205" s="16">
        <v>1.51</v>
      </c>
      <c r="M205" s="13"/>
      <c r="N205" s="13">
        <v>6.2</v>
      </c>
      <c r="O205" s="13">
        <v>6.77</v>
      </c>
      <c r="P205">
        <v>6.66</v>
      </c>
      <c r="R205" t="e">
        <f>+O205-#REF!</f>
        <v>#REF!</v>
      </c>
      <c r="T205" s="2">
        <f t="shared" si="1"/>
        <v>-6.77</v>
      </c>
      <c r="U205" s="2" t="e">
        <f>+J205-#REF!</f>
        <v>#REF!</v>
      </c>
    </row>
    <row r="206" spans="1:21" ht="12.75">
      <c r="A206" s="10"/>
      <c r="B206" s="11"/>
      <c r="C206" s="11"/>
      <c r="D206" s="15"/>
      <c r="E206" s="16"/>
      <c r="F206" s="15"/>
      <c r="G206" s="18"/>
      <c r="H206" s="12"/>
      <c r="I206" s="19"/>
      <c r="J206" s="15"/>
      <c r="K206" s="16">
        <v>0.8500000000000005</v>
      </c>
      <c r="L206" s="16">
        <v>1.5</v>
      </c>
      <c r="M206" s="13"/>
      <c r="N206" s="13">
        <v>6</v>
      </c>
      <c r="O206" s="13">
        <v>6.54</v>
      </c>
      <c r="P206">
        <v>6.44</v>
      </c>
      <c r="R206" t="e">
        <f>+O206-#REF!</f>
        <v>#REF!</v>
      </c>
      <c r="T206" s="2">
        <f t="shared" si="1"/>
        <v>-6.54</v>
      </c>
      <c r="U206" s="2" t="e">
        <f>+J206-#REF!</f>
        <v>#REF!</v>
      </c>
    </row>
    <row r="207" spans="1:21" ht="12.75">
      <c r="A207" s="10"/>
      <c r="B207" s="11"/>
      <c r="C207" s="11"/>
      <c r="D207" s="15"/>
      <c r="E207" s="16"/>
      <c r="F207" s="15"/>
      <c r="G207" s="18"/>
      <c r="H207" s="12"/>
      <c r="I207" s="19"/>
      <c r="J207" s="15"/>
      <c r="K207" s="16">
        <v>0.79</v>
      </c>
      <c r="L207" s="16">
        <v>1.42</v>
      </c>
      <c r="M207" s="13"/>
      <c r="N207" s="13">
        <v>5.8</v>
      </c>
      <c r="O207" s="13">
        <v>6.78</v>
      </c>
      <c r="P207">
        <v>6.67</v>
      </c>
      <c r="R207" t="e">
        <f>+O207-#REF!</f>
        <v>#REF!</v>
      </c>
      <c r="T207" s="2">
        <f t="shared" si="1"/>
        <v>-6.78</v>
      </c>
      <c r="U207" s="2" t="e">
        <f>+J207-#REF!</f>
        <v>#REF!</v>
      </c>
    </row>
    <row r="208" spans="1:21" ht="12.75">
      <c r="A208" s="10"/>
      <c r="B208" s="11"/>
      <c r="C208" s="11"/>
      <c r="D208" s="15"/>
      <c r="E208" s="16"/>
      <c r="F208" s="15"/>
      <c r="G208" s="18"/>
      <c r="H208" s="12"/>
      <c r="I208" s="19"/>
      <c r="J208" s="15"/>
      <c r="K208" s="16">
        <v>0.81</v>
      </c>
      <c r="L208" s="16">
        <v>1.4</v>
      </c>
      <c r="M208" s="13"/>
      <c r="N208" s="13">
        <v>5.9</v>
      </c>
      <c r="O208" s="13">
        <v>6.86</v>
      </c>
      <c r="P208">
        <v>6.75</v>
      </c>
      <c r="R208" t="e">
        <f>+O208-#REF!</f>
        <v>#REF!</v>
      </c>
      <c r="T208" s="2">
        <f t="shared" si="1"/>
        <v>-6.86</v>
      </c>
      <c r="U208" s="2" t="e">
        <f>+J208-#REF!</f>
        <v>#REF!</v>
      </c>
    </row>
    <row r="209" spans="1:21" ht="12.75">
      <c r="A209" s="10"/>
      <c r="B209" s="11"/>
      <c r="C209" s="11"/>
      <c r="D209" s="15"/>
      <c r="E209" s="16"/>
      <c r="F209" s="15"/>
      <c r="G209" s="18"/>
      <c r="H209" s="12"/>
      <c r="I209" s="19"/>
      <c r="J209" s="15"/>
      <c r="K209" s="16">
        <v>0.8000000000000007</v>
      </c>
      <c r="L209" s="16">
        <v>1.43</v>
      </c>
      <c r="M209" s="13"/>
      <c r="N209" s="13">
        <v>6.2</v>
      </c>
      <c r="O209" s="13">
        <v>6.88</v>
      </c>
      <c r="P209">
        <v>6.77</v>
      </c>
      <c r="R209" t="e">
        <f>+O209-#REF!</f>
        <v>#REF!</v>
      </c>
      <c r="T209" s="2">
        <f t="shared" si="1"/>
        <v>-6.88</v>
      </c>
      <c r="U209" s="2" t="e">
        <f>+J209-#REF!</f>
        <v>#REF!</v>
      </c>
    </row>
    <row r="210" spans="1:21" ht="12.75">
      <c r="A210" s="10"/>
      <c r="B210" s="11"/>
      <c r="C210" s="11"/>
      <c r="D210" s="15"/>
      <c r="E210" s="16"/>
      <c r="F210" s="15"/>
      <c r="G210" s="18"/>
      <c r="H210" s="12"/>
      <c r="I210" s="19"/>
      <c r="J210" s="15"/>
      <c r="K210" s="16">
        <v>0.79</v>
      </c>
      <c r="L210" s="16">
        <v>1.48</v>
      </c>
      <c r="M210" s="13"/>
      <c r="N210" s="13">
        <v>6.1</v>
      </c>
      <c r="O210" s="13">
        <v>7.18</v>
      </c>
      <c r="P210">
        <v>7.06</v>
      </c>
      <c r="R210" t="e">
        <f>+O210-#REF!</f>
        <v>#REF!</v>
      </c>
      <c r="T210" s="2">
        <f t="shared" si="1"/>
        <v>-7.18</v>
      </c>
      <c r="U210" s="2" t="e">
        <f>+J210-#REF!</f>
        <v>#REF!</v>
      </c>
    </row>
    <row r="211" spans="1:21" ht="12.75">
      <c r="A211" s="10"/>
      <c r="B211" s="11"/>
      <c r="C211" s="11"/>
      <c r="D211" s="15"/>
      <c r="E211" s="16"/>
      <c r="F211" s="15"/>
      <c r="G211" s="18"/>
      <c r="H211" s="12"/>
      <c r="I211" s="19"/>
      <c r="J211" s="15"/>
      <c r="K211" s="16">
        <v>0.8</v>
      </c>
      <c r="L211" s="16">
        <v>1.44</v>
      </c>
      <c r="M211" s="13"/>
      <c r="N211" s="13">
        <v>6.3</v>
      </c>
      <c r="O211" s="13">
        <v>7.11</v>
      </c>
      <c r="P211">
        <v>6.99</v>
      </c>
      <c r="R211" t="e">
        <f>+O211-#REF!</f>
        <v>#REF!</v>
      </c>
      <c r="T211" s="2">
        <f t="shared" si="1"/>
        <v>-7.11</v>
      </c>
      <c r="U211" s="2" t="e">
        <f>+J211-#REF!</f>
        <v>#REF!</v>
      </c>
    </row>
    <row r="212" spans="1:21" ht="12.75">
      <c r="A212" s="10"/>
      <c r="B212" s="11"/>
      <c r="C212" s="11"/>
      <c r="D212" s="15"/>
      <c r="E212" s="16"/>
      <c r="F212" s="15"/>
      <c r="G212" s="18"/>
      <c r="H212" s="12"/>
      <c r="I212" s="19"/>
      <c r="J212" s="15"/>
      <c r="K212" s="16">
        <v>0.79</v>
      </c>
      <c r="L212" s="16">
        <v>1.46</v>
      </c>
      <c r="M212" s="13"/>
      <c r="N212" s="13">
        <v>6.4</v>
      </c>
      <c r="O212" s="13">
        <v>6.99</v>
      </c>
      <c r="P212">
        <v>6.87</v>
      </c>
      <c r="R212" t="e">
        <f>+O212-#REF!</f>
        <v>#REF!</v>
      </c>
      <c r="T212" s="2">
        <f t="shared" si="1"/>
        <v>-6.99</v>
      </c>
      <c r="U212" s="2" t="e">
        <f>+J212-#REF!</f>
        <v>#REF!</v>
      </c>
    </row>
    <row r="213" spans="1:21" ht="12.75">
      <c r="A213" s="10"/>
      <c r="B213" s="11"/>
      <c r="C213" s="11"/>
      <c r="D213" s="15"/>
      <c r="E213" s="16"/>
      <c r="F213" s="15"/>
      <c r="G213" s="18"/>
      <c r="H213" s="12"/>
      <c r="I213" s="19"/>
      <c r="J213" s="15"/>
      <c r="K213" s="16">
        <v>0.8</v>
      </c>
      <c r="L213" s="16">
        <v>1.61</v>
      </c>
      <c r="M213" s="13"/>
      <c r="N213" s="13">
        <v>6.3</v>
      </c>
      <c r="O213" s="13">
        <v>6.73</v>
      </c>
      <c r="P213">
        <v>6.62</v>
      </c>
      <c r="R213" t="e">
        <f>+O213-#REF!</f>
        <v>#REF!</v>
      </c>
      <c r="T213" s="2">
        <f t="shared" si="1"/>
        <v>-6.73</v>
      </c>
      <c r="U213" s="2" t="e">
        <f>+J213-#REF!</f>
        <v>#REF!</v>
      </c>
    </row>
    <row r="214" spans="1:21" ht="12.75">
      <c r="A214" s="10"/>
      <c r="B214" s="11"/>
      <c r="C214" s="11"/>
      <c r="D214" s="15"/>
      <c r="E214" s="16"/>
      <c r="F214" s="15"/>
      <c r="G214" s="18"/>
      <c r="H214" s="12"/>
      <c r="I214" s="19"/>
      <c r="J214" s="15"/>
      <c r="K214" s="16">
        <v>0.79</v>
      </c>
      <c r="L214" s="16">
        <v>1.47</v>
      </c>
      <c r="M214" s="13"/>
      <c r="N214" s="13">
        <v>6.1</v>
      </c>
      <c r="O214" s="13">
        <v>6.55</v>
      </c>
      <c r="P214">
        <v>6.45</v>
      </c>
      <c r="R214" t="e">
        <f>+O214-#REF!</f>
        <v>#REF!</v>
      </c>
      <c r="T214" s="2">
        <f t="shared" si="1"/>
        <v>-6.55</v>
      </c>
      <c r="U214" s="2" t="e">
        <f>+J214-#REF!</f>
        <v>#REF!</v>
      </c>
    </row>
    <row r="215" spans="1:21" ht="12.75">
      <c r="A215" s="10"/>
      <c r="B215" s="11"/>
      <c r="C215" s="11"/>
      <c r="D215" s="15"/>
      <c r="E215" s="16"/>
      <c r="F215" s="15"/>
      <c r="G215" s="18"/>
      <c r="H215" s="12"/>
      <c r="I215" s="19"/>
      <c r="J215" s="15"/>
      <c r="K215" s="16">
        <v>0.79</v>
      </c>
      <c r="L215" s="16">
        <v>1.59</v>
      </c>
      <c r="M215" s="13"/>
      <c r="N215" s="13">
        <v>5.7</v>
      </c>
      <c r="O215" s="13">
        <v>6.68</v>
      </c>
      <c r="P215">
        <v>6.57</v>
      </c>
      <c r="R215" t="e">
        <f>+O215-#REF!</f>
        <v>#REF!</v>
      </c>
      <c r="T215" s="2">
        <f t="shared" si="1"/>
        <v>-6.68</v>
      </c>
      <c r="U215" s="2" t="e">
        <f>+J215-#REF!</f>
        <v>#REF!</v>
      </c>
    </row>
    <row r="216" spans="1:21" ht="12.75">
      <c r="A216" s="10"/>
      <c r="B216" s="11"/>
      <c r="C216" s="11"/>
      <c r="D216" s="15"/>
      <c r="E216" s="16"/>
      <c r="F216" s="15"/>
      <c r="G216" s="18"/>
      <c r="H216" s="12"/>
      <c r="I216" s="19"/>
      <c r="J216" s="15"/>
      <c r="K216" s="16">
        <v>0.82</v>
      </c>
      <c r="L216" s="16">
        <v>1.55</v>
      </c>
      <c r="M216" s="13"/>
      <c r="N216" s="13">
        <v>5.9</v>
      </c>
      <c r="O216" s="13">
        <v>6.42</v>
      </c>
      <c r="P216">
        <v>6.32</v>
      </c>
      <c r="R216" t="e">
        <f>+O216-#REF!</f>
        <v>#REF!</v>
      </c>
      <c r="T216" s="2">
        <f t="shared" si="1"/>
        <v>-6.42</v>
      </c>
      <c r="U216" s="2" t="e">
        <f>+J216-#REF!</f>
        <v>#REF!</v>
      </c>
    </row>
    <row r="217" spans="1:21" ht="12.75">
      <c r="A217" s="10"/>
      <c r="B217" s="11"/>
      <c r="C217" s="11"/>
      <c r="D217" s="15"/>
      <c r="E217" s="16"/>
      <c r="F217" s="15"/>
      <c r="G217" s="18"/>
      <c r="H217" s="12"/>
      <c r="I217" s="19"/>
      <c r="J217" s="15"/>
      <c r="K217" s="16">
        <v>0.96</v>
      </c>
      <c r="L217" s="16">
        <v>1.47</v>
      </c>
      <c r="M217" s="13"/>
      <c r="N217" s="13">
        <v>5.7</v>
      </c>
      <c r="O217" s="13">
        <v>6.31</v>
      </c>
      <c r="P217">
        <v>6.21</v>
      </c>
      <c r="R217" t="e">
        <f>+O217-#REF!</f>
        <v>#REF!</v>
      </c>
      <c r="T217" s="2">
        <f t="shared" si="1"/>
        <v>-6.31</v>
      </c>
      <c r="U217" s="2" t="e">
        <f>+J217-#REF!</f>
        <v>#REF!</v>
      </c>
    </row>
    <row r="218" spans="1:21" ht="12.75">
      <c r="A218" s="10"/>
      <c r="B218" s="11"/>
      <c r="C218" s="11"/>
      <c r="D218" s="15"/>
      <c r="E218" s="16"/>
      <c r="F218" s="15"/>
      <c r="G218" s="18"/>
      <c r="H218" s="12"/>
      <c r="I218" s="19"/>
      <c r="J218" s="15"/>
      <c r="K218" s="16">
        <v>0.98</v>
      </c>
      <c r="L218" s="16">
        <v>1.47</v>
      </c>
      <c r="M218" s="13"/>
      <c r="N218" s="13">
        <v>5.6</v>
      </c>
      <c r="O218" s="13">
        <v>6.13</v>
      </c>
      <c r="P218">
        <v>6.04</v>
      </c>
      <c r="R218" t="e">
        <f>+O218-#REF!</f>
        <v>#REF!</v>
      </c>
      <c r="T218" s="2">
        <f t="shared" si="1"/>
        <v>-6.13</v>
      </c>
      <c r="U218" s="2" t="e">
        <f>+J218-#REF!</f>
        <v>#REF!</v>
      </c>
    </row>
    <row r="219" spans="1:21" ht="12.75">
      <c r="A219" s="10"/>
      <c r="B219" s="11"/>
      <c r="C219" s="11"/>
      <c r="D219" s="15"/>
      <c r="E219" s="16"/>
      <c r="F219" s="15"/>
      <c r="G219" s="18"/>
      <c r="H219" s="12"/>
      <c r="I219" s="19"/>
      <c r="J219" s="15"/>
      <c r="K219" s="16">
        <v>1</v>
      </c>
      <c r="L219" s="16">
        <v>1.31</v>
      </c>
      <c r="M219" s="13"/>
      <c r="N219" s="13">
        <v>5.6</v>
      </c>
      <c r="O219" s="13">
        <v>5.93</v>
      </c>
      <c r="P219">
        <v>5.84</v>
      </c>
      <c r="R219" t="e">
        <f>+O219-#REF!</f>
        <v>#REF!</v>
      </c>
      <c r="T219" s="2">
        <f t="shared" si="1"/>
        <v>-5.93</v>
      </c>
      <c r="U219" s="2" t="e">
        <f>+J219-#REF!</f>
        <v>#REF!</v>
      </c>
    </row>
    <row r="220" spans="1:21" ht="12.75">
      <c r="A220" s="10"/>
      <c r="B220" s="11"/>
      <c r="C220" s="11"/>
      <c r="D220" s="15"/>
      <c r="E220" s="16"/>
      <c r="F220" s="15"/>
      <c r="G220" s="18"/>
      <c r="H220" s="12"/>
      <c r="I220" s="19"/>
      <c r="J220" s="15"/>
      <c r="K220" s="16">
        <v>0.9700000000000006</v>
      </c>
      <c r="L220" s="16">
        <v>1.36</v>
      </c>
      <c r="M220" s="13"/>
      <c r="N220" s="13">
        <v>5.5</v>
      </c>
      <c r="O220" s="13">
        <v>5.91</v>
      </c>
      <c r="P220">
        <v>5.83</v>
      </c>
      <c r="R220" t="e">
        <f>+O220-#REF!</f>
        <v>#REF!</v>
      </c>
      <c r="T220" s="2">
        <f t="shared" si="1"/>
        <v>-5.91</v>
      </c>
      <c r="U220" s="2" t="e">
        <f>+J220-#REF!</f>
        <v>#REF!</v>
      </c>
    </row>
    <row r="221" spans="1:21" ht="12.75">
      <c r="A221" s="10"/>
      <c r="B221" s="11"/>
      <c r="C221" s="11"/>
      <c r="D221" s="15"/>
      <c r="E221" s="16"/>
      <c r="F221" s="15"/>
      <c r="G221" s="18"/>
      <c r="H221" s="12"/>
      <c r="I221" s="19"/>
      <c r="J221" s="15"/>
      <c r="K221" s="16">
        <v>0.9399999999999995</v>
      </c>
      <c r="L221" s="16">
        <v>1.29</v>
      </c>
      <c r="M221" s="13"/>
      <c r="N221" s="13">
        <v>5.5</v>
      </c>
      <c r="O221" s="13">
        <v>5.98</v>
      </c>
      <c r="P221">
        <v>5.89</v>
      </c>
      <c r="R221" t="e">
        <f>+O221-#REF!</f>
        <v>#REF!</v>
      </c>
      <c r="T221" s="2">
        <f t="shared" si="1"/>
        <v>-5.98</v>
      </c>
      <c r="U221" s="2" t="e">
        <f>+J221-#REF!</f>
        <v>#REF!</v>
      </c>
    </row>
    <row r="222" spans="1:21" ht="12.75">
      <c r="A222" s="10"/>
      <c r="B222" s="11"/>
      <c r="C222" s="11"/>
      <c r="D222" s="15"/>
      <c r="E222" s="16"/>
      <c r="F222" s="15"/>
      <c r="G222" s="18"/>
      <c r="H222" s="12"/>
      <c r="I222" s="19"/>
      <c r="J222" s="15"/>
      <c r="K222" s="16">
        <v>0.94</v>
      </c>
      <c r="L222" s="16">
        <v>1.26</v>
      </c>
      <c r="M222" s="13"/>
      <c r="N222" s="13">
        <v>5.5</v>
      </c>
      <c r="O222" s="13">
        <v>5.94</v>
      </c>
      <c r="P222">
        <v>5.85</v>
      </c>
      <c r="R222" t="e">
        <f>+O222-#REF!</f>
        <v>#REF!</v>
      </c>
      <c r="T222" s="2">
        <f t="shared" si="1"/>
        <v>-5.94</v>
      </c>
      <c r="U222" s="2" t="e">
        <f>+J222-#REF!</f>
        <v>#REF!</v>
      </c>
    </row>
    <row r="223" spans="1:21" ht="12.75">
      <c r="A223" s="10"/>
      <c r="B223" s="11"/>
      <c r="C223" s="11"/>
      <c r="D223" s="15"/>
      <c r="E223" s="16"/>
      <c r="F223" s="15"/>
      <c r="G223" s="18"/>
      <c r="H223" s="12"/>
      <c r="I223" s="19"/>
      <c r="J223" s="15"/>
      <c r="K223" s="16">
        <v>0.9300000000000006</v>
      </c>
      <c r="L223" s="16">
        <v>1.36</v>
      </c>
      <c r="M223" s="13"/>
      <c r="N223" s="13">
        <v>5.6</v>
      </c>
      <c r="O223" s="13">
        <v>6.02</v>
      </c>
      <c r="P223">
        <v>5.93</v>
      </c>
      <c r="R223" t="e">
        <f>+O223-#REF!</f>
        <v>#REF!</v>
      </c>
      <c r="T223" s="2">
        <f t="shared" si="1"/>
        <v>-6.02</v>
      </c>
      <c r="U223" s="2" t="e">
        <f>+J223-#REF!</f>
        <v>#REF!</v>
      </c>
    </row>
    <row r="224" spans="1:21" ht="12.75">
      <c r="A224" s="10"/>
      <c r="B224" s="11"/>
      <c r="C224" s="11"/>
      <c r="D224" s="15"/>
      <c r="E224" s="16"/>
      <c r="F224" s="15"/>
      <c r="G224" s="18"/>
      <c r="H224" s="12"/>
      <c r="I224" s="19"/>
      <c r="J224" s="15"/>
      <c r="K224" s="16">
        <v>1.04</v>
      </c>
      <c r="L224" s="16">
        <v>1.34</v>
      </c>
      <c r="M224" s="13"/>
      <c r="N224" s="13">
        <v>5.6</v>
      </c>
      <c r="O224" s="13">
        <v>5.88</v>
      </c>
      <c r="P224">
        <v>5.8</v>
      </c>
      <c r="R224" t="e">
        <f>+O224-#REF!</f>
        <v>#REF!</v>
      </c>
      <c r="T224" s="2">
        <f t="shared" si="1"/>
        <v>-5.88</v>
      </c>
      <c r="U224" s="2" t="e">
        <f>+J224-#REF!</f>
        <v>#REF!</v>
      </c>
    </row>
    <row r="225" spans="1:21" ht="12.75">
      <c r="A225" s="10"/>
      <c r="B225" s="11"/>
      <c r="C225" s="11"/>
      <c r="D225" s="15"/>
      <c r="E225" s="16"/>
      <c r="F225" s="15"/>
      <c r="G225" s="18"/>
      <c r="H225" s="12"/>
      <c r="I225" s="19"/>
      <c r="J225" s="15"/>
      <c r="K225" s="16">
        <v>1.05</v>
      </c>
      <c r="L225" s="16">
        <v>1.33</v>
      </c>
      <c r="M225" s="13"/>
      <c r="N225" s="13">
        <v>5.5</v>
      </c>
      <c r="O225" s="13">
        <v>5.72</v>
      </c>
      <c r="P225">
        <v>5.64</v>
      </c>
      <c r="R225" t="e">
        <f>+O225-#REF!</f>
        <v>#REF!</v>
      </c>
      <c r="T225" s="2">
        <f t="shared" si="1"/>
        <v>-5.72</v>
      </c>
      <c r="U225" s="2" t="e">
        <f>+J225-#REF!</f>
        <v>#REF!</v>
      </c>
    </row>
    <row r="226" spans="1:21" ht="12.75">
      <c r="A226" s="10"/>
      <c r="B226" s="11"/>
      <c r="C226" s="11"/>
      <c r="D226" s="15"/>
      <c r="E226" s="16"/>
      <c r="F226" s="15"/>
      <c r="G226" s="18"/>
      <c r="H226" s="12"/>
      <c r="I226" s="19"/>
      <c r="J226" s="15"/>
      <c r="K226" s="16">
        <v>1.17</v>
      </c>
      <c r="L226" s="16">
        <v>1.31</v>
      </c>
      <c r="M226" s="13"/>
      <c r="N226" s="13">
        <v>5.4</v>
      </c>
      <c r="O226" s="13">
        <v>5.74</v>
      </c>
      <c r="P226">
        <v>5.66</v>
      </c>
      <c r="R226" t="e">
        <f>+O226-#REF!</f>
        <v>#REF!</v>
      </c>
      <c r="T226" s="2">
        <f t="shared" si="1"/>
        <v>-5.74</v>
      </c>
      <c r="U226" s="2" t="e">
        <f>+J226-#REF!</f>
        <v>#REF!</v>
      </c>
    </row>
    <row r="227" spans="1:21" ht="12.75">
      <c r="A227" s="10"/>
      <c r="B227" s="11"/>
      <c r="C227" s="11"/>
      <c r="D227" s="15"/>
      <c r="E227" s="16"/>
      <c r="F227" s="15"/>
      <c r="G227" s="18"/>
      <c r="H227" s="12"/>
      <c r="I227" s="19"/>
      <c r="J227" s="15"/>
      <c r="K227" s="16">
        <v>1.43</v>
      </c>
      <c r="L227" s="16">
        <v>1.33</v>
      </c>
      <c r="M227" s="13"/>
      <c r="N227" s="13">
        <v>5.4</v>
      </c>
      <c r="O227" s="13">
        <v>5.46</v>
      </c>
      <c r="P227">
        <v>5.39</v>
      </c>
      <c r="R227" t="e">
        <f>+O227-#REF!</f>
        <v>#REF!</v>
      </c>
      <c r="T227" s="2">
        <f t="shared" si="1"/>
        <v>-5.46</v>
      </c>
      <c r="U227" s="2" t="e">
        <f>+J227-#REF!</f>
        <v>#REF!</v>
      </c>
    </row>
    <row r="228" spans="1:21" ht="12.75">
      <c r="A228" s="10"/>
      <c r="B228" s="11"/>
      <c r="C228" s="11"/>
      <c r="D228" s="15"/>
      <c r="E228" s="16"/>
      <c r="F228" s="15"/>
      <c r="G228" s="18"/>
      <c r="H228" s="12"/>
      <c r="I228" s="19"/>
      <c r="J228" s="15"/>
      <c r="K228" s="16">
        <v>1.59</v>
      </c>
      <c r="L228" s="16">
        <v>1.2</v>
      </c>
      <c r="M228" s="13"/>
      <c r="N228" s="13">
        <v>5.4</v>
      </c>
      <c r="O228" s="13">
        <v>5.1</v>
      </c>
      <c r="P228">
        <v>5.04</v>
      </c>
      <c r="R228" t="e">
        <f>+O228-#REF!</f>
        <v>#REF!</v>
      </c>
      <c r="T228" s="2">
        <f t="shared" si="1"/>
        <v>-5.1</v>
      </c>
      <c r="U228" s="2" t="e">
        <f>+J228-#REF!</f>
        <v>#REF!</v>
      </c>
    </row>
    <row r="229" spans="1:21" ht="12.75">
      <c r="A229" s="10"/>
      <c r="B229" s="11"/>
      <c r="C229" s="11"/>
      <c r="D229" s="15"/>
      <c r="E229" s="16"/>
      <c r="F229" s="15"/>
      <c r="G229" s="18"/>
      <c r="H229" s="12"/>
      <c r="I229" s="19"/>
      <c r="J229" s="15"/>
      <c r="K229" s="16">
        <v>1.45</v>
      </c>
      <c r="L229" s="16">
        <v>1.4</v>
      </c>
      <c r="M229" s="13"/>
      <c r="N229" s="13">
        <v>5.3</v>
      </c>
      <c r="O229" s="13">
        <v>5.25</v>
      </c>
      <c r="P229">
        <v>5.18</v>
      </c>
      <c r="R229" t="e">
        <f>+O229-#REF!</f>
        <v>#REF!</v>
      </c>
      <c r="T229" s="2">
        <f t="shared" si="1"/>
        <v>-5.25</v>
      </c>
      <c r="U229" s="2" t="e">
        <f>+J229-#REF!</f>
        <v>#REF!</v>
      </c>
    </row>
    <row r="230" spans="1:21" ht="12.75">
      <c r="A230" s="10"/>
      <c r="B230" s="11"/>
      <c r="C230" s="11"/>
      <c r="D230" s="15"/>
      <c r="E230" s="16"/>
      <c r="F230" s="15"/>
      <c r="G230" s="18"/>
      <c r="H230" s="12"/>
      <c r="I230" s="19"/>
      <c r="J230" s="15"/>
      <c r="K230" s="16">
        <v>1.46</v>
      </c>
      <c r="L230" s="16">
        <v>1.12</v>
      </c>
      <c r="M230" s="13"/>
      <c r="N230" s="13">
        <v>5.4</v>
      </c>
      <c r="O230" s="13">
        <v>5.21</v>
      </c>
      <c r="P230">
        <v>5.14</v>
      </c>
      <c r="R230" t="e">
        <f>+O230-#REF!</f>
        <v>#REF!</v>
      </c>
      <c r="T230" s="2">
        <f t="shared" si="1"/>
        <v>-5.21</v>
      </c>
      <c r="U230" s="2" t="e">
        <f>+J230-#REF!</f>
        <v>#REF!</v>
      </c>
    </row>
    <row r="231" spans="1:21" ht="12.75">
      <c r="A231" s="10"/>
      <c r="B231" s="11"/>
      <c r="C231" s="11"/>
      <c r="D231" s="15"/>
      <c r="E231" s="16"/>
      <c r="F231" s="15"/>
      <c r="G231" s="18"/>
      <c r="H231" s="12"/>
      <c r="I231" s="19"/>
      <c r="J231" s="15"/>
      <c r="K231" s="16">
        <v>1.37</v>
      </c>
      <c r="L231" s="16">
        <v>1.23</v>
      </c>
      <c r="M231" s="13"/>
      <c r="N231" s="13">
        <v>5.3</v>
      </c>
      <c r="O231" s="13">
        <v>5.24</v>
      </c>
      <c r="P231">
        <v>5.17</v>
      </c>
      <c r="R231" t="e">
        <f>+O231-#REF!</f>
        <v>#REF!</v>
      </c>
      <c r="T231" s="2">
        <f t="shared" si="1"/>
        <v>-5.24</v>
      </c>
      <c r="U231" s="2" t="e">
        <f>+J231-#REF!</f>
        <v>#REF!</v>
      </c>
    </row>
    <row r="232" spans="1:21" ht="12.75">
      <c r="A232" s="10"/>
      <c r="B232" s="11"/>
      <c r="C232" s="11"/>
      <c r="D232" s="15"/>
      <c r="E232" s="16"/>
      <c r="F232" s="15"/>
      <c r="G232" s="18"/>
      <c r="H232" s="12"/>
      <c r="I232" s="19"/>
      <c r="J232" s="15"/>
      <c r="K232" s="16">
        <v>1.3</v>
      </c>
      <c r="L232" s="16">
        <v>1.07</v>
      </c>
      <c r="M232" s="13"/>
      <c r="N232" s="13">
        <v>5.4</v>
      </c>
      <c r="O232" s="13">
        <v>5.3</v>
      </c>
      <c r="P232">
        <v>5.23</v>
      </c>
      <c r="R232" t="e">
        <f>+O232-#REF!</f>
        <v>#REF!</v>
      </c>
      <c r="T232" s="2">
        <f t="shared" si="1"/>
        <v>-5.3</v>
      </c>
      <c r="U232" s="2" t="e">
        <f>+J232-#REF!</f>
        <v>#REF!</v>
      </c>
    </row>
    <row r="233" spans="1:21" ht="12.75">
      <c r="A233" s="10"/>
      <c r="B233" s="11"/>
      <c r="C233" s="11"/>
      <c r="D233" s="15"/>
      <c r="E233" s="16"/>
      <c r="F233" s="15"/>
      <c r="G233" s="18"/>
      <c r="H233" s="12"/>
      <c r="I233" s="19"/>
      <c r="J233" s="15"/>
      <c r="K233" s="16">
        <v>1.24</v>
      </c>
      <c r="L233" s="16">
        <v>1.12</v>
      </c>
      <c r="M233" s="13"/>
      <c r="N233" s="13">
        <v>5.3</v>
      </c>
      <c r="O233" s="13">
        <v>5.67</v>
      </c>
      <c r="P233">
        <v>5.59</v>
      </c>
      <c r="R233" t="e">
        <f>+O233-#REF!</f>
        <v>#REF!</v>
      </c>
      <c r="T233" s="2">
        <f t="shared" si="1"/>
        <v>-5.67</v>
      </c>
      <c r="U233" s="2" t="e">
        <f>+J233-#REF!</f>
        <v>#REF!</v>
      </c>
    </row>
    <row r="234" spans="1:21" ht="12.75">
      <c r="A234" s="10"/>
      <c r="B234" s="11"/>
      <c r="C234" s="11"/>
      <c r="D234" s="15"/>
      <c r="E234" s="16"/>
      <c r="F234" s="15"/>
      <c r="G234" s="18"/>
      <c r="H234" s="12"/>
      <c r="I234" s="19"/>
      <c r="J234" s="15"/>
      <c r="K234" s="16">
        <v>1.26</v>
      </c>
      <c r="L234" s="16">
        <v>1.11</v>
      </c>
      <c r="M234" s="13"/>
      <c r="N234" s="13">
        <v>5.6</v>
      </c>
      <c r="O234" s="13">
        <v>5.66</v>
      </c>
      <c r="P234">
        <v>5.58</v>
      </c>
      <c r="R234" t="e">
        <f>+O234-#REF!</f>
        <v>#REF!</v>
      </c>
      <c r="T234" s="2">
        <f t="shared" si="1"/>
        <v>-5.66</v>
      </c>
      <c r="U234" s="2" t="e">
        <f>+J234-#REF!</f>
        <v>#REF!</v>
      </c>
    </row>
    <row r="235" spans="1:21" ht="12.75">
      <c r="A235" s="10"/>
      <c r="B235" s="11"/>
      <c r="C235" s="11"/>
      <c r="D235" s="15"/>
      <c r="E235" s="16"/>
      <c r="F235" s="15"/>
      <c r="G235" s="18"/>
      <c r="H235" s="12"/>
      <c r="I235" s="19"/>
      <c r="J235" s="15"/>
      <c r="K235" s="16">
        <v>1.26</v>
      </c>
      <c r="L235" s="16">
        <v>1.07</v>
      </c>
      <c r="M235" s="13"/>
      <c r="N235" s="13">
        <v>5.7</v>
      </c>
      <c r="O235" s="13">
        <v>5.79</v>
      </c>
      <c r="P235">
        <v>5.71</v>
      </c>
      <c r="R235" t="e">
        <f>+O235-#REF!</f>
        <v>#REF!</v>
      </c>
      <c r="T235" s="2">
        <f t="shared" si="1"/>
        <v>-5.79</v>
      </c>
      <c r="U235" s="2" t="e">
        <f>+J235-#REF!</f>
        <v>#REF!</v>
      </c>
    </row>
    <row r="236" spans="1:21" ht="12.75">
      <c r="A236" s="10"/>
      <c r="B236" s="11"/>
      <c r="C236" s="11"/>
      <c r="D236" s="15"/>
      <c r="E236" s="16"/>
      <c r="F236" s="15"/>
      <c r="G236" s="18"/>
      <c r="H236" s="12"/>
      <c r="I236" s="19"/>
      <c r="J236" s="15"/>
      <c r="K236" s="16">
        <v>1.34</v>
      </c>
      <c r="L236" s="16">
        <v>1.08</v>
      </c>
      <c r="M236" s="13"/>
      <c r="N236" s="13">
        <v>5.7</v>
      </c>
      <c r="O236" s="13">
        <v>6.1</v>
      </c>
      <c r="P236">
        <v>6.01</v>
      </c>
      <c r="R236" t="e">
        <f>+O236-#REF!</f>
        <v>#REF!</v>
      </c>
      <c r="T236" s="2">
        <f t="shared" si="1"/>
        <v>-6.1</v>
      </c>
      <c r="U236" s="2" t="e">
        <f>+J236-#REF!</f>
        <v>#REF!</v>
      </c>
    </row>
    <row r="237" spans="1:21" ht="12.75">
      <c r="A237" s="10"/>
      <c r="B237" s="11"/>
      <c r="C237" s="11"/>
      <c r="D237" s="15"/>
      <c r="E237" s="16"/>
      <c r="F237" s="15"/>
      <c r="G237" s="18"/>
      <c r="H237" s="12"/>
      <c r="I237" s="19"/>
      <c r="J237" s="15"/>
      <c r="K237" s="16">
        <v>1.36</v>
      </c>
      <c r="L237" s="16">
        <v>1.04</v>
      </c>
      <c r="M237" s="13"/>
      <c r="N237" s="13">
        <v>6</v>
      </c>
      <c r="O237" s="13">
        <v>6.23</v>
      </c>
      <c r="P237">
        <v>6.14</v>
      </c>
      <c r="R237" t="e">
        <f>+O237-#REF!</f>
        <v>#REF!</v>
      </c>
      <c r="T237" s="2">
        <f t="shared" si="1"/>
        <v>-6.23</v>
      </c>
      <c r="U237" s="2" t="e">
        <f>+J237-#REF!</f>
        <v>#REF!</v>
      </c>
    </row>
    <row r="238" spans="1:21" ht="12.75">
      <c r="A238" s="10"/>
      <c r="B238" s="11"/>
      <c r="C238" s="11"/>
      <c r="D238" s="15"/>
      <c r="E238" s="16"/>
      <c r="F238" s="15"/>
      <c r="G238" s="18"/>
      <c r="H238" s="12"/>
      <c r="I238" s="19"/>
      <c r="J238" s="15"/>
      <c r="K238" s="16">
        <v>1.47</v>
      </c>
      <c r="L238" s="16">
        <v>1.24</v>
      </c>
      <c r="M238" s="13"/>
      <c r="N238" s="13">
        <v>6.3</v>
      </c>
      <c r="O238" s="13">
        <v>6.25</v>
      </c>
      <c r="P238">
        <v>6.16</v>
      </c>
      <c r="R238" t="e">
        <f>+O238-#REF!</f>
        <v>#REF!</v>
      </c>
      <c r="T238" s="2">
        <f t="shared" si="1"/>
        <v>-6.25</v>
      </c>
      <c r="U238" s="2" t="e">
        <f>+J238-#REF!</f>
        <v>#REF!</v>
      </c>
    </row>
    <row r="239" spans="1:21" ht="12.75">
      <c r="A239" s="10"/>
      <c r="B239" s="11"/>
      <c r="C239" s="11"/>
      <c r="D239" s="15"/>
      <c r="E239" s="16"/>
      <c r="F239" s="15"/>
      <c r="G239" s="18"/>
      <c r="H239" s="12"/>
      <c r="I239" s="19"/>
      <c r="J239" s="15"/>
      <c r="K239" s="16">
        <v>1.49</v>
      </c>
      <c r="L239" s="16">
        <v>1.26</v>
      </c>
      <c r="M239" s="13"/>
      <c r="N239" s="13">
        <v>6.3</v>
      </c>
      <c r="O239" s="13">
        <v>6.31</v>
      </c>
      <c r="P239">
        <v>6.21</v>
      </c>
      <c r="R239" t="e">
        <f>+O239-#REF!</f>
        <v>#REF!</v>
      </c>
      <c r="T239" s="2">
        <f t="shared" si="1"/>
        <v>-6.31</v>
      </c>
      <c r="U239" s="2" t="e">
        <f>+J239-#REF!</f>
        <v>#REF!</v>
      </c>
    </row>
    <row r="240" spans="1:21" ht="12.75">
      <c r="A240" s="10"/>
      <c r="B240" s="11"/>
      <c r="C240" s="11"/>
      <c r="D240" s="15"/>
      <c r="E240" s="16"/>
      <c r="F240" s="15"/>
      <c r="G240" s="18"/>
      <c r="H240" s="12"/>
      <c r="I240" s="19"/>
      <c r="J240" s="15"/>
      <c r="K240" s="16">
        <v>1.42</v>
      </c>
      <c r="L240" s="16">
        <v>1.18</v>
      </c>
      <c r="M240" s="13"/>
      <c r="N240" s="13">
        <v>6.3</v>
      </c>
      <c r="O240" s="13">
        <v>6.39</v>
      </c>
      <c r="P240">
        <v>6.29</v>
      </c>
      <c r="R240" t="e">
        <f>+O240-#REF!</f>
        <v>#REF!</v>
      </c>
      <c r="T240" s="2">
        <f t="shared" si="1"/>
        <v>-6.39</v>
      </c>
      <c r="U240" s="2" t="e">
        <f>+J240-#REF!</f>
        <v>#REF!</v>
      </c>
    </row>
    <row r="241" spans="1:22" ht="12.75">
      <c r="A241" s="10"/>
      <c r="B241" s="11"/>
      <c r="C241" s="11"/>
      <c r="D241" s="15"/>
      <c r="E241" s="16"/>
      <c r="F241" s="15"/>
      <c r="G241" s="18"/>
      <c r="H241" s="12"/>
      <c r="I241" s="19"/>
      <c r="J241" s="15"/>
      <c r="K241" s="16">
        <v>1.37</v>
      </c>
      <c r="L241" s="16">
        <v>0.6199999999999992</v>
      </c>
      <c r="M241" s="13"/>
      <c r="N241" s="13">
        <v>6.3</v>
      </c>
      <c r="O241" s="13">
        <v>6.47</v>
      </c>
      <c r="P241">
        <v>6.37</v>
      </c>
      <c r="R241" t="e">
        <f>+O241-#REF!</f>
        <v>#REF!</v>
      </c>
      <c r="T241" s="2">
        <f t="shared" si="1"/>
        <v>-6.47</v>
      </c>
      <c r="U241" s="2" t="e">
        <f>+J241-#REF!</f>
        <v>#REF!</v>
      </c>
      <c r="V241" s="3"/>
    </row>
    <row r="242" spans="1:22" ht="12.75">
      <c r="A242" s="10"/>
      <c r="B242" s="11"/>
      <c r="C242" s="11"/>
      <c r="D242" s="15"/>
      <c r="E242" s="16"/>
      <c r="F242" s="15"/>
      <c r="G242" s="18"/>
      <c r="H242" s="12"/>
      <c r="I242" s="19"/>
      <c r="J242" s="15"/>
      <c r="K242" s="16">
        <v>1.33</v>
      </c>
      <c r="L242" s="16">
        <v>0.58</v>
      </c>
      <c r="M242" s="13"/>
      <c r="N242" s="13">
        <v>6.5</v>
      </c>
      <c r="O242" s="13">
        <v>6.45</v>
      </c>
      <c r="P242">
        <v>6.35</v>
      </c>
      <c r="R242" t="e">
        <f>+O242-#REF!</f>
        <v>#REF!</v>
      </c>
      <c r="T242" s="2">
        <f t="shared" si="1"/>
        <v>-6.45</v>
      </c>
      <c r="U242" s="2" t="e">
        <f>+J242-#REF!</f>
        <v>#REF!</v>
      </c>
      <c r="V242" s="3"/>
    </row>
    <row r="243" spans="1:22" ht="12.75">
      <c r="A243" s="10">
        <v>36526</v>
      </c>
      <c r="B243" s="11">
        <v>6.63</v>
      </c>
      <c r="C243" s="11"/>
      <c r="D243" s="15"/>
      <c r="E243" s="16">
        <f>+'[1]Back-up Data'!T253</f>
        <v>7.94</v>
      </c>
      <c r="F243" s="15"/>
      <c r="G243" s="18"/>
      <c r="H243" s="12"/>
      <c r="I243" s="19"/>
      <c r="J243" s="15"/>
      <c r="K243" s="16">
        <v>1.27</v>
      </c>
      <c r="L243" s="16">
        <v>0.8000000000000007</v>
      </c>
      <c r="M243" s="13"/>
      <c r="N243" s="13">
        <v>6.9</v>
      </c>
      <c r="O243" s="13">
        <v>6.77</v>
      </c>
      <c r="P243">
        <v>6.66</v>
      </c>
      <c r="R243" t="e">
        <f>+O243-#REF!</f>
        <v>#REF!</v>
      </c>
      <c r="T243" s="2">
        <f t="shared" si="1"/>
        <v>-6.77</v>
      </c>
      <c r="U243" s="2" t="e">
        <f>+J243-#REF!</f>
        <v>#REF!</v>
      </c>
      <c r="V243" s="3"/>
    </row>
    <row r="244" spans="1:25" ht="12.75">
      <c r="A244" s="10">
        <v>36557</v>
      </c>
      <c r="B244" s="11">
        <v>6.23</v>
      </c>
      <c r="C244" s="11"/>
      <c r="D244" s="15"/>
      <c r="E244" s="16">
        <f>+'[1]Back-up Data'!T254</f>
        <v>7.84</v>
      </c>
      <c r="F244" s="15"/>
      <c r="G244" s="18"/>
      <c r="H244" s="12"/>
      <c r="I244" s="19"/>
      <c r="J244" s="15"/>
      <c r="K244" s="16">
        <v>1.57</v>
      </c>
      <c r="L244" s="16">
        <v>0.7</v>
      </c>
      <c r="M244" s="13"/>
      <c r="N244" s="13">
        <v>7.1</v>
      </c>
      <c r="O244" s="13">
        <v>6.75</v>
      </c>
      <c r="P244">
        <v>6.64</v>
      </c>
      <c r="R244" t="e">
        <f>+O244-#REF!</f>
        <v>#REF!</v>
      </c>
      <c r="T244" s="2">
        <f t="shared" si="1"/>
        <v>-6.75</v>
      </c>
      <c r="U244" s="2" t="e">
        <f>+J244-#REF!</f>
        <v>#REF!</v>
      </c>
      <c r="V244" s="3"/>
      <c r="X244" s="7">
        <f aca="true" t="shared" si="2" ref="X244:X273">(4*SUM(J233:J244)+3*SUM(J221:J232)+2*SUM(J209:J220)+SUM(J197:J208))/120</f>
        <v>0</v>
      </c>
      <c r="Y244" s="3">
        <f aca="true" t="shared" si="3" ref="Y244:Y276">+X244-W244</f>
        <v>0</v>
      </c>
    </row>
    <row r="245" spans="1:25" ht="12.75">
      <c r="A245" s="10">
        <v>36586</v>
      </c>
      <c r="B245" s="11">
        <v>6.05</v>
      </c>
      <c r="C245" s="11"/>
      <c r="D245" s="15"/>
      <c r="E245" s="16">
        <f>+'[1]Back-up Data'!T255</f>
        <v>7.87</v>
      </c>
      <c r="F245" s="15"/>
      <c r="G245" s="18"/>
      <c r="H245" s="12"/>
      <c r="I245" s="19"/>
      <c r="J245" s="15"/>
      <c r="K245" s="16">
        <v>1.77</v>
      </c>
      <c r="L245" s="16">
        <v>0.82</v>
      </c>
      <c r="M245" s="13"/>
      <c r="N245" s="13">
        <v>7.1</v>
      </c>
      <c r="O245" s="13">
        <v>6.49</v>
      </c>
      <c r="P245">
        <v>6.39</v>
      </c>
      <c r="R245" t="e">
        <f>+O245-#REF!</f>
        <v>#REF!</v>
      </c>
      <c r="T245" s="2">
        <f t="shared" si="1"/>
        <v>-6.49</v>
      </c>
      <c r="U245" s="2" t="e">
        <f>+J245-#REF!</f>
        <v>#REF!</v>
      </c>
      <c r="V245" s="3"/>
      <c r="X245" s="7">
        <f t="shared" si="2"/>
        <v>0</v>
      </c>
      <c r="Y245" s="3">
        <f t="shared" si="3"/>
        <v>0</v>
      </c>
    </row>
    <row r="246" spans="1:25" ht="12.75">
      <c r="A246" s="10">
        <v>36617</v>
      </c>
      <c r="B246" s="11">
        <v>5.85</v>
      </c>
      <c r="C246" s="11"/>
      <c r="D246" s="15"/>
      <c r="E246" s="16">
        <f>+'[1]Back-up Data'!T256</f>
        <v>7.84</v>
      </c>
      <c r="F246" s="15"/>
      <c r="G246" s="18"/>
      <c r="H246" s="12"/>
      <c r="I246" s="19"/>
      <c r="J246" s="15"/>
      <c r="K246" s="16">
        <v>1.94</v>
      </c>
      <c r="L246" s="16">
        <v>0.69</v>
      </c>
      <c r="M246" s="13"/>
      <c r="N246" s="13">
        <v>7.1</v>
      </c>
      <c r="O246" s="13">
        <v>6.2</v>
      </c>
      <c r="P246">
        <v>6.11</v>
      </c>
      <c r="R246" t="e">
        <f>+O246-#REF!</f>
        <v>#REF!</v>
      </c>
      <c r="T246" s="2">
        <f t="shared" si="1"/>
        <v>-6.2</v>
      </c>
      <c r="U246" s="2" t="e">
        <f>+J246-#REF!</f>
        <v>#REF!</v>
      </c>
      <c r="V246" s="3"/>
      <c r="X246" s="7">
        <f t="shared" si="2"/>
        <v>0</v>
      </c>
      <c r="Y246" s="3">
        <f t="shared" si="3"/>
        <v>0</v>
      </c>
    </row>
    <row r="247" spans="1:25" ht="12.75">
      <c r="A247" s="10">
        <v>36647</v>
      </c>
      <c r="B247" s="11">
        <v>6.15</v>
      </c>
      <c r="C247" s="11"/>
      <c r="D247" s="15"/>
      <c r="E247" s="16">
        <f>+'[1]Back-up Data'!T257</f>
        <v>8.27</v>
      </c>
      <c r="F247" s="15"/>
      <c r="G247" s="18"/>
      <c r="H247" s="12"/>
      <c r="I247" s="19"/>
      <c r="J247" s="15"/>
      <c r="K247" s="16">
        <v>2.06</v>
      </c>
      <c r="L247" s="16">
        <v>0.8100000000000005</v>
      </c>
      <c r="M247" s="13"/>
      <c r="N247" s="13">
        <v>7</v>
      </c>
      <c r="O247" s="13">
        <v>6.39</v>
      </c>
      <c r="P247">
        <v>6.29</v>
      </c>
      <c r="R247" t="e">
        <f>+O247-#REF!</f>
        <v>#REF!</v>
      </c>
      <c r="T247" s="2">
        <f t="shared" si="1"/>
        <v>-6.39</v>
      </c>
      <c r="U247" s="2" t="e">
        <f>+J247-#REF!</f>
        <v>#REF!</v>
      </c>
      <c r="V247" s="3"/>
      <c r="W247" s="5">
        <f aca="true" t="shared" si="4" ref="W247:W273">(4*SUM(B236:B247)+3*SUM(B224:B235)+2*SUM(B212:B223)+SUM(B200:B211))/120</f>
        <v>1.0303333333333333</v>
      </c>
      <c r="X247" s="7">
        <f t="shared" si="2"/>
        <v>0</v>
      </c>
      <c r="Y247" s="3">
        <f t="shared" si="3"/>
        <v>-1.0303333333333333</v>
      </c>
    </row>
    <row r="248" spans="1:25" ht="12.75">
      <c r="A248" s="10">
        <v>36678</v>
      </c>
      <c r="B248" s="11">
        <v>5.93</v>
      </c>
      <c r="C248" s="11"/>
      <c r="D248" s="15"/>
      <c r="E248" s="16">
        <f>+'[1]Back-up Data'!T258</f>
        <v>8.05</v>
      </c>
      <c r="F248" s="15"/>
      <c r="G248" s="18"/>
      <c r="H248" s="12"/>
      <c r="I248" s="19"/>
      <c r="J248" s="15"/>
      <c r="K248" s="16">
        <v>1.99</v>
      </c>
      <c r="L248" s="16">
        <v>0.82</v>
      </c>
      <c r="M248" s="13"/>
      <c r="N248" s="13">
        <v>7.1</v>
      </c>
      <c r="O248" s="13">
        <v>6.4</v>
      </c>
      <c r="P248">
        <v>6.3</v>
      </c>
      <c r="R248" t="e">
        <f>+O248-#REF!</f>
        <v>#REF!</v>
      </c>
      <c r="T248" s="2">
        <f t="shared" si="1"/>
        <v>-6.4</v>
      </c>
      <c r="U248" s="2" t="e">
        <f>+J248-#REF!</f>
        <v>#REF!</v>
      </c>
      <c r="V248" s="3"/>
      <c r="W248" s="5">
        <f t="shared" si="4"/>
        <v>1.228</v>
      </c>
      <c r="X248" s="7">
        <f t="shared" si="2"/>
        <v>0</v>
      </c>
      <c r="Y248" s="3">
        <f t="shared" si="3"/>
        <v>-1.228</v>
      </c>
    </row>
    <row r="249" spans="1:25" ht="12.75">
      <c r="A249" s="10">
        <v>36708</v>
      </c>
      <c r="B249" s="11">
        <v>5.85</v>
      </c>
      <c r="C249" s="11"/>
      <c r="D249" s="15"/>
      <c r="E249" s="16">
        <f>+'[1]Back-up Data'!T259</f>
        <v>7.93</v>
      </c>
      <c r="F249" s="15"/>
      <c r="G249" s="18"/>
      <c r="H249" s="12"/>
      <c r="I249" s="19"/>
      <c r="J249" s="15"/>
      <c r="K249" s="16">
        <v>1.98</v>
      </c>
      <c r="L249" s="16">
        <v>0.83</v>
      </c>
      <c r="M249" s="13"/>
      <c r="N249" s="13">
        <v>7.4</v>
      </c>
      <c r="O249" s="13">
        <v>6.22</v>
      </c>
      <c r="P249">
        <v>6.13</v>
      </c>
      <c r="R249" t="e">
        <f>+O249-#REF!</f>
        <v>#REF!</v>
      </c>
      <c r="T249" s="2">
        <f t="shared" si="1"/>
        <v>-6.22</v>
      </c>
      <c r="U249" s="2" t="e">
        <f>+J249-#REF!</f>
        <v>#REF!</v>
      </c>
      <c r="V249" s="3"/>
      <c r="W249" s="5">
        <f t="shared" si="4"/>
        <v>1.4229999999999998</v>
      </c>
      <c r="X249" s="7">
        <f t="shared" si="2"/>
        <v>0</v>
      </c>
      <c r="Y249" s="3">
        <f t="shared" si="3"/>
        <v>-1.4229999999999998</v>
      </c>
    </row>
    <row r="250" spans="1:25" ht="12.75">
      <c r="A250" s="10">
        <v>36739</v>
      </c>
      <c r="B250" s="11">
        <v>5.72</v>
      </c>
      <c r="C250" s="11"/>
      <c r="D250" s="13"/>
      <c r="E250" s="16">
        <f>+'[1]Back-up Data'!T260</f>
        <v>7.82</v>
      </c>
      <c r="F250" s="13"/>
      <c r="G250" s="18"/>
      <c r="H250" s="12"/>
      <c r="I250" s="19"/>
      <c r="J250" s="15"/>
      <c r="K250" s="16">
        <v>2</v>
      </c>
      <c r="L250" s="16">
        <v>0.72</v>
      </c>
      <c r="M250" s="13"/>
      <c r="N250" s="13">
        <v>7.1</v>
      </c>
      <c r="O250" s="13">
        <v>6.09</v>
      </c>
      <c r="P250">
        <v>6</v>
      </c>
      <c r="R250" t="e">
        <f>+O250-#REF!</f>
        <v>#REF!</v>
      </c>
      <c r="T250" s="2">
        <f t="shared" si="1"/>
        <v>-6.09</v>
      </c>
      <c r="U250" s="2" t="e">
        <f>+J250-#REF!</f>
        <v>#REF!</v>
      </c>
      <c r="V250" s="3"/>
      <c r="W250" s="5">
        <f t="shared" si="4"/>
        <v>1.6136666666666666</v>
      </c>
      <c r="X250" s="7">
        <f t="shared" si="2"/>
        <v>0</v>
      </c>
      <c r="Y250" s="3">
        <f t="shared" si="3"/>
        <v>-1.6136666666666666</v>
      </c>
    </row>
    <row r="251" spans="1:25" ht="12.75">
      <c r="A251" s="10">
        <v>36770</v>
      </c>
      <c r="B251" s="11">
        <v>5.83</v>
      </c>
      <c r="C251" s="11"/>
      <c r="D251" s="13"/>
      <c r="E251" s="16">
        <f>+'[1]Back-up Data'!T261</f>
        <v>7.87</v>
      </c>
      <c r="F251" s="13"/>
      <c r="G251" s="18"/>
      <c r="H251" s="12"/>
      <c r="I251" s="19"/>
      <c r="J251" s="15"/>
      <c r="K251" s="16">
        <v>1.98</v>
      </c>
      <c r="L251" s="16">
        <v>0.71</v>
      </c>
      <c r="M251" s="13"/>
      <c r="N251" s="13">
        <v>7</v>
      </c>
      <c r="O251" s="13">
        <v>5.96</v>
      </c>
      <c r="P251">
        <v>5.87</v>
      </c>
      <c r="R251" t="e">
        <f>+O251-#REF!</f>
        <v>#REF!</v>
      </c>
      <c r="T251" s="2">
        <f t="shared" si="1"/>
        <v>-5.96</v>
      </c>
      <c r="U251" s="2" t="e">
        <f>+J251-#REF!</f>
        <v>#REF!</v>
      </c>
      <c r="V251" s="3"/>
      <c r="W251" s="5">
        <f t="shared" si="4"/>
        <v>1.8079999999999998</v>
      </c>
      <c r="X251" s="7">
        <f t="shared" si="2"/>
        <v>0</v>
      </c>
      <c r="Y251" s="3">
        <f t="shared" si="3"/>
        <v>-1.8079999999999998</v>
      </c>
    </row>
    <row r="252" spans="1:25" ht="12.75">
      <c r="A252" s="10">
        <v>36801</v>
      </c>
      <c r="B252" s="11">
        <v>5.8</v>
      </c>
      <c r="C252" s="11"/>
      <c r="D252" s="13"/>
      <c r="E252" s="16">
        <f>+'[1]Back-up Data'!T262</f>
        <v>7.85</v>
      </c>
      <c r="F252" s="13"/>
      <c r="G252" s="18"/>
      <c r="H252" s="12"/>
      <c r="I252" s="19"/>
      <c r="J252" s="15"/>
      <c r="K252" s="16">
        <v>1.97</v>
      </c>
      <c r="L252" s="16">
        <v>0.77</v>
      </c>
      <c r="M252" s="13"/>
      <c r="N252" s="13">
        <v>7</v>
      </c>
      <c r="O252" s="13">
        <v>6.09</v>
      </c>
      <c r="P252">
        <v>6</v>
      </c>
      <c r="R252" t="e">
        <f>+O252-#REF!</f>
        <v>#REF!</v>
      </c>
      <c r="T252" s="2">
        <f aca="true" t="shared" si="5" ref="T252:T273">+J252-O252</f>
        <v>-6.09</v>
      </c>
      <c r="U252" s="2" t="e">
        <f>+J252-#REF!</f>
        <v>#REF!</v>
      </c>
      <c r="V252" s="3"/>
      <c r="W252" s="5">
        <f t="shared" si="4"/>
        <v>2.001333333333333</v>
      </c>
      <c r="X252" s="7">
        <f t="shared" si="2"/>
        <v>0</v>
      </c>
      <c r="Y252" s="3">
        <f t="shared" si="3"/>
        <v>-2.001333333333333</v>
      </c>
    </row>
    <row r="253" spans="1:25" ht="12.75">
      <c r="A253" s="10">
        <v>36832</v>
      </c>
      <c r="B253" s="11">
        <v>5.78</v>
      </c>
      <c r="C253" s="11"/>
      <c r="D253" s="13"/>
      <c r="E253" s="16">
        <f>+'[1]Back-up Data'!T263</f>
        <v>7.82</v>
      </c>
      <c r="F253" s="13"/>
      <c r="G253" s="18"/>
      <c r="H253" s="12"/>
      <c r="I253" s="19"/>
      <c r="J253" s="15"/>
      <c r="K253" s="16">
        <v>1.94</v>
      </c>
      <c r="L253" s="16">
        <v>1.02</v>
      </c>
      <c r="M253" s="13"/>
      <c r="N253" s="13">
        <v>7.1</v>
      </c>
      <c r="O253" s="13">
        <v>5.98</v>
      </c>
      <c r="P253">
        <v>5.89</v>
      </c>
      <c r="R253" t="e">
        <f>+O253-#REF!</f>
        <v>#REF!</v>
      </c>
      <c r="T253" s="2">
        <f t="shared" si="5"/>
        <v>-5.98</v>
      </c>
      <c r="U253" s="2" t="e">
        <f>+J253-#REF!</f>
        <v>#REF!</v>
      </c>
      <c r="V253" s="3"/>
      <c r="W253" s="5">
        <f t="shared" si="4"/>
        <v>2.194</v>
      </c>
      <c r="X253" s="7">
        <f t="shared" si="2"/>
        <v>0</v>
      </c>
      <c r="Y253" s="3">
        <f t="shared" si="3"/>
        <v>-2.194</v>
      </c>
    </row>
    <row r="254" spans="1:25" ht="12.75">
      <c r="A254" s="10">
        <v>36863</v>
      </c>
      <c r="B254" s="11">
        <v>5.49</v>
      </c>
      <c r="C254" s="11"/>
      <c r="D254" s="13"/>
      <c r="E254" s="16">
        <f>+'[1]Back-up Data'!T264</f>
        <v>7.51</v>
      </c>
      <c r="F254" s="22"/>
      <c r="G254" s="18"/>
      <c r="H254" s="12"/>
      <c r="I254" s="19"/>
      <c r="J254" s="15"/>
      <c r="K254" s="16">
        <v>1.9</v>
      </c>
      <c r="L254" s="16">
        <v>0.89</v>
      </c>
      <c r="M254" s="13"/>
      <c r="N254" s="13">
        <v>7</v>
      </c>
      <c r="O254" s="13">
        <v>5.78</v>
      </c>
      <c r="P254">
        <v>5.7</v>
      </c>
      <c r="R254" t="e">
        <f>+O254-#REF!</f>
        <v>#REF!</v>
      </c>
      <c r="T254" s="2">
        <f t="shared" si="5"/>
        <v>-5.78</v>
      </c>
      <c r="U254" s="2" t="e">
        <f>+J254-#REF!</f>
        <v>#REF!</v>
      </c>
      <c r="V254" s="3"/>
      <c r="W254" s="5">
        <f t="shared" si="4"/>
        <v>2.377</v>
      </c>
      <c r="X254" s="7">
        <f t="shared" si="2"/>
        <v>0</v>
      </c>
      <c r="Y254" s="3">
        <f t="shared" si="3"/>
        <v>-2.377</v>
      </c>
    </row>
    <row r="255" spans="1:25" ht="12.75">
      <c r="A255" s="10">
        <v>36894</v>
      </c>
      <c r="B255" s="11">
        <v>5.54</v>
      </c>
      <c r="C255" s="11">
        <v>5.91</v>
      </c>
      <c r="D255" s="13"/>
      <c r="E255" s="16">
        <f>+'[1]Back-up Data'!T267</f>
        <v>7.34</v>
      </c>
      <c r="F255" s="22">
        <v>7.44</v>
      </c>
      <c r="G255" s="18"/>
      <c r="H255" s="12">
        <f>+F255-C255</f>
        <v>1.5300000000000002</v>
      </c>
      <c r="I255" s="19"/>
      <c r="J255" s="15"/>
      <c r="K255" s="16">
        <v>1.71</v>
      </c>
      <c r="L255" s="16">
        <v>0.85</v>
      </c>
      <c r="M255" s="13"/>
      <c r="N255" s="13">
        <v>6.7</v>
      </c>
      <c r="O255" s="13">
        <v>5.48</v>
      </c>
      <c r="P255">
        <v>5.41</v>
      </c>
      <c r="R255" t="e">
        <f>+O255-#REF!</f>
        <v>#REF!</v>
      </c>
      <c r="T255" s="2">
        <f t="shared" si="5"/>
        <v>-5.48</v>
      </c>
      <c r="U255" s="2" t="e">
        <f>+J255-#REF!</f>
        <v>#REF!</v>
      </c>
      <c r="V255" s="3"/>
      <c r="W255" s="5">
        <f t="shared" si="4"/>
        <v>2.5064166666666665</v>
      </c>
      <c r="X255" s="7">
        <f t="shared" si="2"/>
        <v>0</v>
      </c>
      <c r="Y255" s="3">
        <f t="shared" si="3"/>
        <v>-2.5064166666666665</v>
      </c>
    </row>
    <row r="256" spans="1:25" ht="12.75">
      <c r="A256" s="10">
        <v>36925</v>
      </c>
      <c r="B256" s="11">
        <v>5.45</v>
      </c>
      <c r="C256" s="11">
        <v>5.894083333333333</v>
      </c>
      <c r="D256" s="13"/>
      <c r="E256" s="16">
        <f>+'[1]Back-up Data'!T268</f>
        <v>7.21</v>
      </c>
      <c r="F256" s="22">
        <v>7.44</v>
      </c>
      <c r="G256" s="18"/>
      <c r="H256" s="12">
        <f aca="true" t="shared" si="6" ref="H256:H299">+F256-C256</f>
        <v>1.5459166666666677</v>
      </c>
      <c r="I256" s="19"/>
      <c r="J256" s="15"/>
      <c r="K256" s="16">
        <v>1.69</v>
      </c>
      <c r="L256" s="16">
        <v>0.7399999999999993</v>
      </c>
      <c r="M256" s="13"/>
      <c r="N256" s="13">
        <v>6.5</v>
      </c>
      <c r="O256" s="13">
        <v>5.58</v>
      </c>
      <c r="P256">
        <v>5.5</v>
      </c>
      <c r="R256" t="e">
        <f>+O256-#REF!</f>
        <v>#REF!</v>
      </c>
      <c r="T256" s="2">
        <f t="shared" si="5"/>
        <v>-5.58</v>
      </c>
      <c r="U256" s="2" t="e">
        <f>+J256-#REF!</f>
        <v>#REF!</v>
      </c>
      <c r="V256" s="3"/>
      <c r="W256" s="5">
        <f t="shared" si="4"/>
        <v>2.6361666666666665</v>
      </c>
      <c r="X256" s="7">
        <f t="shared" si="2"/>
        <v>0</v>
      </c>
      <c r="Y256" s="3">
        <f t="shared" si="3"/>
        <v>-2.6361666666666665</v>
      </c>
    </row>
    <row r="257" spans="1:25" ht="12.75">
      <c r="A257" s="10">
        <v>36956</v>
      </c>
      <c r="B257" s="11">
        <v>5.34</v>
      </c>
      <c r="C257" s="11">
        <v>5.874250000000001</v>
      </c>
      <c r="D257" s="13"/>
      <c r="E257" s="16">
        <f>+'[1]Back-up Data'!T269</f>
        <v>7.08</v>
      </c>
      <c r="F257" s="22">
        <v>7.44</v>
      </c>
      <c r="G257" s="18"/>
      <c r="H257" s="12">
        <f t="shared" si="6"/>
        <v>1.5657499999999995</v>
      </c>
      <c r="I257" s="19"/>
      <c r="J257" s="15"/>
      <c r="K257" s="16">
        <v>1.67</v>
      </c>
      <c r="L257" s="16">
        <v>0.6099999999999994</v>
      </c>
      <c r="M257" s="13"/>
      <c r="N257" s="13">
        <v>6.4</v>
      </c>
      <c r="O257" s="13">
        <v>5.43</v>
      </c>
      <c r="P257">
        <v>5.36</v>
      </c>
      <c r="R257" t="e">
        <f>+O257-#REF!</f>
        <v>#REF!</v>
      </c>
      <c r="T257" s="2">
        <f t="shared" si="5"/>
        <v>-5.43</v>
      </c>
      <c r="U257" s="2" t="e">
        <f>+J257-#REF!</f>
        <v>#REF!</v>
      </c>
      <c r="V257" s="3"/>
      <c r="W257" s="5">
        <f t="shared" si="4"/>
        <v>2.7637500000000004</v>
      </c>
      <c r="X257" s="7">
        <f t="shared" si="2"/>
        <v>0</v>
      </c>
      <c r="Y257" s="3">
        <f t="shared" si="3"/>
        <v>-2.7637500000000004</v>
      </c>
    </row>
    <row r="258" spans="1:25" ht="12.75">
      <c r="A258" s="10">
        <v>36987</v>
      </c>
      <c r="B258" s="11">
        <v>5.65</v>
      </c>
      <c r="C258" s="11">
        <v>5.848</v>
      </c>
      <c r="D258" s="13"/>
      <c r="E258" s="16">
        <f>+'[1]Back-up Data'!T270</f>
        <v>7.28</v>
      </c>
      <c r="F258" s="22">
        <v>7.43</v>
      </c>
      <c r="G258" s="18"/>
      <c r="H258" s="12">
        <f t="shared" si="6"/>
        <v>1.5819999999999999</v>
      </c>
      <c r="I258" s="19"/>
      <c r="J258" s="15"/>
      <c r="K258" s="16">
        <v>1.56</v>
      </c>
      <c r="L258" s="16">
        <v>0.61</v>
      </c>
      <c r="M258" s="13"/>
      <c r="N258" s="13">
        <v>6.4</v>
      </c>
      <c r="O258" s="13">
        <v>5.43</v>
      </c>
      <c r="P258">
        <v>5.36</v>
      </c>
      <c r="R258" t="e">
        <f>+O258-#REF!</f>
        <v>#REF!</v>
      </c>
      <c r="T258" s="2">
        <f t="shared" si="5"/>
        <v>-5.43</v>
      </c>
      <c r="U258" s="2" t="e">
        <f>+J258-#REF!</f>
        <v>#REF!</v>
      </c>
      <c r="V258" s="3"/>
      <c r="W258" s="5">
        <f t="shared" si="4"/>
        <v>2.9033333333333333</v>
      </c>
      <c r="X258" s="7">
        <f t="shared" si="2"/>
        <v>0</v>
      </c>
      <c r="Y258" s="3">
        <f t="shared" si="3"/>
        <v>-2.9033333333333333</v>
      </c>
    </row>
    <row r="259" spans="1:25" ht="12.75">
      <c r="A259" s="10">
        <v>37018</v>
      </c>
      <c r="B259" s="11">
        <v>5.78</v>
      </c>
      <c r="C259" s="11">
        <v>5.832916666666666</v>
      </c>
      <c r="D259" s="13"/>
      <c r="E259" s="16">
        <f>+'[1]Back-up Data'!T271</f>
        <v>7.28</v>
      </c>
      <c r="F259" s="22">
        <v>7.42</v>
      </c>
      <c r="G259" s="18"/>
      <c r="H259" s="12">
        <f t="shared" si="6"/>
        <v>1.587083333333334</v>
      </c>
      <c r="I259" s="19"/>
      <c r="J259" s="15"/>
      <c r="K259" s="16">
        <v>1.46</v>
      </c>
      <c r="L259" s="16">
        <v>0.6400000000000006</v>
      </c>
      <c r="M259" s="13"/>
      <c r="N259" s="13">
        <v>6.4</v>
      </c>
      <c r="O259" s="13">
        <v>5.75</v>
      </c>
      <c r="P259">
        <v>5.67</v>
      </c>
      <c r="R259" t="e">
        <f>+O259-#REF!</f>
        <v>#REF!</v>
      </c>
      <c r="T259" s="2">
        <f t="shared" si="5"/>
        <v>-5.75</v>
      </c>
      <c r="U259" s="2" t="e">
        <f>+J259-#REF!</f>
        <v>#REF!</v>
      </c>
      <c r="V259" s="3"/>
      <c r="W259" s="5">
        <f t="shared" si="4"/>
        <v>3.04475</v>
      </c>
      <c r="X259" s="7">
        <f t="shared" si="2"/>
        <v>0</v>
      </c>
      <c r="Y259" s="3">
        <f t="shared" si="3"/>
        <v>-3.04475</v>
      </c>
    </row>
    <row r="260" spans="1:25" ht="12.75">
      <c r="A260" s="10">
        <v>37049</v>
      </c>
      <c r="B260" s="11">
        <v>5.67</v>
      </c>
      <c r="C260" s="11">
        <v>5.818666666666666</v>
      </c>
      <c r="D260" s="13"/>
      <c r="E260" s="16">
        <f>+'[1]Back-up Data'!T272</f>
        <v>7.17</v>
      </c>
      <c r="F260" s="22">
        <v>7.42</v>
      </c>
      <c r="G260" s="18"/>
      <c r="H260" s="12">
        <f t="shared" si="6"/>
        <v>1.6013333333333337</v>
      </c>
      <c r="I260" s="19"/>
      <c r="J260" s="15"/>
      <c r="K260" s="16">
        <v>1.43</v>
      </c>
      <c r="L260" s="16">
        <v>0.6999999999999993</v>
      </c>
      <c r="M260" s="13"/>
      <c r="N260" s="13">
        <v>6.6</v>
      </c>
      <c r="O260" s="13">
        <v>5.82</v>
      </c>
      <c r="P260">
        <v>5.74</v>
      </c>
      <c r="R260" t="e">
        <f>+O260-#REF!</f>
        <v>#REF!</v>
      </c>
      <c r="T260" s="2">
        <f t="shared" si="5"/>
        <v>-5.82</v>
      </c>
      <c r="U260" s="2" t="e">
        <f>+J260-#REF!</f>
        <v>#REF!</v>
      </c>
      <c r="V260" s="3"/>
      <c r="W260" s="5">
        <f t="shared" si="4"/>
        <v>3.184333333333333</v>
      </c>
      <c r="X260" s="7">
        <f t="shared" si="2"/>
        <v>0</v>
      </c>
      <c r="Y260" s="3">
        <f t="shared" si="3"/>
        <v>-3.184333333333333</v>
      </c>
    </row>
    <row r="261" spans="1:25" ht="12.75">
      <c r="A261" s="10">
        <v>37080</v>
      </c>
      <c r="B261" s="11">
        <v>5.61</v>
      </c>
      <c r="C261" s="11">
        <v>5.804</v>
      </c>
      <c r="D261" s="13"/>
      <c r="E261" s="16">
        <f>+'[1]Back-up Data'!T273</f>
        <v>7.13</v>
      </c>
      <c r="F261" s="22">
        <v>7.41</v>
      </c>
      <c r="G261" s="18"/>
      <c r="H261" s="12">
        <f t="shared" si="6"/>
        <v>1.6059999999999999</v>
      </c>
      <c r="I261" s="19"/>
      <c r="J261" s="15"/>
      <c r="K261" s="16">
        <v>1.45</v>
      </c>
      <c r="L261" s="16">
        <v>0.76</v>
      </c>
      <c r="M261" s="13"/>
      <c r="N261" s="13">
        <v>6.6</v>
      </c>
      <c r="O261" s="13">
        <v>5.72</v>
      </c>
      <c r="P261">
        <v>5.64</v>
      </c>
      <c r="R261" t="e">
        <f>+O261-#REF!</f>
        <v>#REF!</v>
      </c>
      <c r="T261" s="2">
        <f t="shared" si="5"/>
        <v>-5.72</v>
      </c>
      <c r="U261" s="2" t="e">
        <f>+J261-#REF!</f>
        <v>#REF!</v>
      </c>
      <c r="V261" s="3"/>
      <c r="W261" s="5">
        <f t="shared" si="4"/>
        <v>3.3225833333333337</v>
      </c>
      <c r="X261" s="7">
        <f t="shared" si="2"/>
        <v>0</v>
      </c>
      <c r="Y261" s="3">
        <f t="shared" si="3"/>
        <v>-3.3225833333333337</v>
      </c>
    </row>
    <row r="262" spans="1:25" ht="12.75">
      <c r="A262" s="10">
        <v>37111</v>
      </c>
      <c r="B262" s="11">
        <v>5.48</v>
      </c>
      <c r="C262" s="11">
        <v>5.790833333333334</v>
      </c>
      <c r="D262" s="13"/>
      <c r="E262" s="16">
        <f>+'[1]Back-up Data'!T274</f>
        <v>6.95</v>
      </c>
      <c r="F262" s="22">
        <v>7.4</v>
      </c>
      <c r="G262" s="18"/>
      <c r="H262" s="12">
        <f t="shared" si="6"/>
        <v>1.609166666666666</v>
      </c>
      <c r="I262" s="19"/>
      <c r="J262" s="15"/>
      <c r="K262" s="16">
        <v>1.39</v>
      </c>
      <c r="L262" s="16">
        <v>0.77</v>
      </c>
      <c r="M262" s="13"/>
      <c r="N262" s="13">
        <v>6.4</v>
      </c>
      <c r="O262" s="13">
        <v>5.57</v>
      </c>
      <c r="P262">
        <v>5.49</v>
      </c>
      <c r="R262" t="e">
        <f>+O262-#REF!</f>
        <v>#REF!</v>
      </c>
      <c r="T262" s="2">
        <f t="shared" si="5"/>
        <v>-5.57</v>
      </c>
      <c r="U262" s="2" t="e">
        <f>+J262-#REF!</f>
        <v>#REF!</v>
      </c>
      <c r="V262" s="3"/>
      <c r="W262" s="5">
        <f t="shared" si="4"/>
        <v>3.457583333333333</v>
      </c>
      <c r="X262" s="7">
        <f t="shared" si="2"/>
        <v>0</v>
      </c>
      <c r="Y262" s="3">
        <f t="shared" si="3"/>
        <v>-3.457583333333333</v>
      </c>
    </row>
    <row r="263" spans="1:25" ht="12.75">
      <c r="A263" s="10">
        <v>37142</v>
      </c>
      <c r="B263" s="11">
        <v>5.48</v>
      </c>
      <c r="C263" s="11">
        <v>5.774249999999999</v>
      </c>
      <c r="D263" s="13"/>
      <c r="E263" s="16">
        <f>+'[1]Back-up Data'!T275</f>
        <v>7.05</v>
      </c>
      <c r="F263" s="22">
        <v>7.39</v>
      </c>
      <c r="G263" s="18"/>
      <c r="H263" s="12">
        <f t="shared" si="6"/>
        <v>1.6157500000000002</v>
      </c>
      <c r="I263" s="19"/>
      <c r="J263" s="15"/>
      <c r="K263" s="16">
        <v>1.5</v>
      </c>
      <c r="L263" s="16">
        <v>0.48</v>
      </c>
      <c r="M263" s="13"/>
      <c r="N263" s="13">
        <v>6.3</v>
      </c>
      <c r="O263" s="13">
        <v>5.39</v>
      </c>
      <c r="P263">
        <v>5.32</v>
      </c>
      <c r="R263" t="e">
        <f>+O263-#REF!</f>
        <v>#REF!</v>
      </c>
      <c r="T263" s="2">
        <f t="shared" si="5"/>
        <v>-5.39</v>
      </c>
      <c r="U263" s="2" t="e">
        <f>+J263-#REF!</f>
        <v>#REF!</v>
      </c>
      <c r="V263" s="3"/>
      <c r="W263" s="5">
        <f t="shared" si="4"/>
        <v>3.591666666666667</v>
      </c>
      <c r="X263" s="7">
        <f t="shared" si="2"/>
        <v>0</v>
      </c>
      <c r="Y263" s="3">
        <f t="shared" si="3"/>
        <v>-3.591666666666667</v>
      </c>
    </row>
    <row r="264" spans="1:25" ht="12.75">
      <c r="A264" s="10">
        <v>37173</v>
      </c>
      <c r="B264" s="11">
        <v>5.32</v>
      </c>
      <c r="C264" s="11">
        <v>5.76025</v>
      </c>
      <c r="D264" s="13"/>
      <c r="E264" s="16">
        <f>+'[1]Back-up Data'!T276</f>
        <v>6.91</v>
      </c>
      <c r="F264" s="22">
        <v>7.37</v>
      </c>
      <c r="G264" s="18"/>
      <c r="H264" s="12">
        <f t="shared" si="6"/>
        <v>1.60975</v>
      </c>
      <c r="I264" s="19"/>
      <c r="J264" s="15"/>
      <c r="K264" s="16">
        <v>1.51</v>
      </c>
      <c r="L264" s="16">
        <v>0.73</v>
      </c>
      <c r="M264" s="13"/>
      <c r="N264" s="13">
        <v>6.1</v>
      </c>
      <c r="O264" s="13">
        <v>5.31</v>
      </c>
      <c r="P264">
        <v>5.24</v>
      </c>
      <c r="R264" t="e">
        <f>+O264-#REF!</f>
        <v>#REF!</v>
      </c>
      <c r="T264" s="2">
        <f t="shared" si="5"/>
        <v>-5.31</v>
      </c>
      <c r="U264" s="2" t="e">
        <f>+J264-#REF!</f>
        <v>#REF!</v>
      </c>
      <c r="V264" s="3"/>
      <c r="W264" s="5">
        <f t="shared" si="4"/>
        <v>3.720666666666667</v>
      </c>
      <c r="X264" s="7">
        <f t="shared" si="2"/>
        <v>0</v>
      </c>
      <c r="Y264" s="3">
        <f t="shared" si="3"/>
        <v>-3.720666666666667</v>
      </c>
    </row>
    <row r="265" spans="1:25" ht="12.75">
      <c r="A265" s="10">
        <v>37204</v>
      </c>
      <c r="B265" s="11">
        <v>5.12</v>
      </c>
      <c r="C265" s="11">
        <v>5.742583333333333</v>
      </c>
      <c r="D265" s="13"/>
      <c r="E265" s="16">
        <f>+'[1]Back-up Data'!T277</f>
        <v>6.82</v>
      </c>
      <c r="F265" s="22">
        <v>7.36</v>
      </c>
      <c r="G265" s="18"/>
      <c r="H265" s="12">
        <f t="shared" si="6"/>
        <v>1.6174166666666672</v>
      </c>
      <c r="I265" s="19"/>
      <c r="J265" s="15"/>
      <c r="K265" s="16">
        <v>1.62</v>
      </c>
      <c r="L265" s="16">
        <v>0.94</v>
      </c>
      <c r="M265" s="13"/>
      <c r="N265" s="13">
        <v>6.5</v>
      </c>
      <c r="O265" s="13">
        <v>5.05</v>
      </c>
      <c r="P265">
        <v>4.99</v>
      </c>
      <c r="R265" t="e">
        <f>+O265-#REF!</f>
        <v>#REF!</v>
      </c>
      <c r="T265" s="2">
        <f t="shared" si="5"/>
        <v>-5.05</v>
      </c>
      <c r="U265" s="2" t="e">
        <f>+J265-#REF!</f>
        <v>#REF!</v>
      </c>
      <c r="V265" s="3"/>
      <c r="W265" s="5">
        <f t="shared" si="4"/>
        <v>3.843166666666667</v>
      </c>
      <c r="X265" s="7">
        <f t="shared" si="2"/>
        <v>0</v>
      </c>
      <c r="Y265" s="3">
        <f t="shared" si="3"/>
        <v>-3.843166666666667</v>
      </c>
    </row>
    <row r="266" spans="1:26" s="4" customFormat="1" ht="12.75">
      <c r="A266" s="10">
        <v>37235</v>
      </c>
      <c r="B266" s="11">
        <v>5.48</v>
      </c>
      <c r="C266" s="11">
        <v>5.719166666666667</v>
      </c>
      <c r="D266" s="13"/>
      <c r="E266" s="16">
        <f>+'[1]Back-up Data'!T278</f>
        <v>7.07</v>
      </c>
      <c r="F266" s="22">
        <v>7.34</v>
      </c>
      <c r="G266" s="18"/>
      <c r="H266" s="12">
        <f t="shared" si="6"/>
        <v>1.6208333333333327</v>
      </c>
      <c r="I266" s="19"/>
      <c r="J266" s="15"/>
      <c r="K266" s="16">
        <v>1.49</v>
      </c>
      <c r="L266" s="16">
        <v>1.17</v>
      </c>
      <c r="M266" s="13"/>
      <c r="N266" s="13">
        <v>6.1</v>
      </c>
      <c r="O266" s="13">
        <v>5.46</v>
      </c>
      <c r="P266">
        <v>5.39</v>
      </c>
      <c r="Q266"/>
      <c r="R266" t="e">
        <f>+O266-#REF!</f>
        <v>#REF!</v>
      </c>
      <c r="S266"/>
      <c r="T266" s="2">
        <f t="shared" si="5"/>
        <v>-5.46</v>
      </c>
      <c r="U266" s="2" t="e">
        <f>+J266-#REF!</f>
        <v>#REF!</v>
      </c>
      <c r="V266" s="3"/>
      <c r="W266" s="5">
        <f t="shared" si="4"/>
        <v>3.980083333333333</v>
      </c>
      <c r="X266" s="7">
        <f t="shared" si="2"/>
        <v>0</v>
      </c>
      <c r="Y266" s="3">
        <f t="shared" si="3"/>
        <v>-3.980083333333333</v>
      </c>
      <c r="Z266"/>
    </row>
    <row r="267" spans="1:25" ht="12.75">
      <c r="A267" s="10">
        <v>37266</v>
      </c>
      <c r="B267" s="11">
        <v>5.45</v>
      </c>
      <c r="C267" s="11">
        <v>5.711083333333333</v>
      </c>
      <c r="D267" s="13"/>
      <c r="E267" s="16">
        <f>+'[1]Back-up Data'!T281</f>
        <v>6.92</v>
      </c>
      <c r="F267" s="22">
        <v>7.34</v>
      </c>
      <c r="G267" s="18"/>
      <c r="H267" s="12">
        <f t="shared" si="6"/>
        <v>1.628916666666667</v>
      </c>
      <c r="I267" s="19"/>
      <c r="J267" s="15"/>
      <c r="K267" s="16">
        <f>J267-B267</f>
        <v>-5.45</v>
      </c>
      <c r="L267" s="16">
        <f>+J267-D267</f>
        <v>0</v>
      </c>
      <c r="M267" s="13"/>
      <c r="N267" s="13">
        <v>5.8</v>
      </c>
      <c r="O267" s="13">
        <v>5.6</v>
      </c>
      <c r="P267">
        <v>5.52</v>
      </c>
      <c r="R267" t="e">
        <f>+O267-#REF!</f>
        <v>#REF!</v>
      </c>
      <c r="T267" s="2">
        <f t="shared" si="5"/>
        <v>-5.6</v>
      </c>
      <c r="U267" s="2" t="e">
        <f>+J267-#REF!</f>
        <v>#REF!</v>
      </c>
      <c r="V267" s="3"/>
      <c r="W267" s="5">
        <f t="shared" si="4"/>
        <v>4.060333333333333</v>
      </c>
      <c r="X267" s="7">
        <f t="shared" si="2"/>
        <v>0</v>
      </c>
      <c r="Y267" s="3">
        <f t="shared" si="3"/>
        <v>-4.060333333333333</v>
      </c>
    </row>
    <row r="268" spans="1:25" ht="12.75">
      <c r="A268" s="10">
        <v>37297</v>
      </c>
      <c r="B268" s="11">
        <v>5.4</v>
      </c>
      <c r="C268" s="11">
        <v>5.699916666666667</v>
      </c>
      <c r="D268" s="13"/>
      <c r="E268" s="16">
        <v>6.86</v>
      </c>
      <c r="F268" s="22">
        <v>7.33</v>
      </c>
      <c r="G268" s="18"/>
      <c r="H268" s="12">
        <f t="shared" si="6"/>
        <v>1.6300833333333333</v>
      </c>
      <c r="I268" s="19"/>
      <c r="J268" s="15"/>
      <c r="K268" s="16">
        <f aca="true" t="shared" si="7" ref="K268:K277">J268-B268</f>
        <v>-5.4</v>
      </c>
      <c r="L268" s="16">
        <f aca="true" t="shared" si="8" ref="L268:L287">+J268-D268</f>
        <v>0</v>
      </c>
      <c r="M268" s="13"/>
      <c r="N268" s="13">
        <v>5.8</v>
      </c>
      <c r="O268" s="13">
        <v>5.48</v>
      </c>
      <c r="P268">
        <v>5.41</v>
      </c>
      <c r="R268" t="e">
        <f>+O268-#REF!</f>
        <v>#REF!</v>
      </c>
      <c r="T268" s="2">
        <f t="shared" si="5"/>
        <v>-5.48</v>
      </c>
      <c r="U268" s="2" t="e">
        <f>+J268-#REF!</f>
        <v>#REF!</v>
      </c>
      <c r="V268" s="3"/>
      <c r="W268" s="5">
        <f t="shared" si="4"/>
        <v>4.143000000000001</v>
      </c>
      <c r="X268" s="7">
        <f t="shared" si="2"/>
        <v>0</v>
      </c>
      <c r="Y268" s="3">
        <f t="shared" si="3"/>
        <v>-4.143000000000001</v>
      </c>
    </row>
    <row r="269" spans="1:25" ht="12.75">
      <c r="A269" s="10">
        <v>37328</v>
      </c>
      <c r="B269" s="11">
        <v>5.71</v>
      </c>
      <c r="C269" s="11">
        <v>5.68875</v>
      </c>
      <c r="D269" s="13"/>
      <c r="E269" s="16">
        <v>7.1</v>
      </c>
      <c r="F269" s="22">
        <v>7.32</v>
      </c>
      <c r="G269" s="18"/>
      <c r="H269" s="12">
        <f t="shared" si="6"/>
        <v>1.6312500000000005</v>
      </c>
      <c r="I269" s="19"/>
      <c r="J269" s="15"/>
      <c r="K269" s="16">
        <f t="shared" si="7"/>
        <v>-5.71</v>
      </c>
      <c r="L269" s="16">
        <f t="shared" si="8"/>
        <v>0</v>
      </c>
      <c r="M269" s="13"/>
      <c r="N269" s="13">
        <v>5.6</v>
      </c>
      <c r="O269" s="13">
        <v>5.62</v>
      </c>
      <c r="P269">
        <v>5.54</v>
      </c>
      <c r="R269" t="e">
        <f>+O269-#REF!</f>
        <v>#REF!</v>
      </c>
      <c r="T269" s="2">
        <f t="shared" si="5"/>
        <v>-5.62</v>
      </c>
      <c r="U269" s="2" t="e">
        <f>+J269-#REF!</f>
        <v>#REF!</v>
      </c>
      <c r="V269" s="3"/>
      <c r="W269" s="5">
        <f t="shared" si="4"/>
        <v>4.238416666666667</v>
      </c>
      <c r="X269" s="7">
        <f t="shared" si="2"/>
        <v>0</v>
      </c>
      <c r="Y269" s="3">
        <f t="shared" si="3"/>
        <v>-4.238416666666667</v>
      </c>
    </row>
    <row r="270" spans="1:25" ht="12.75">
      <c r="A270" s="10">
        <v>37359</v>
      </c>
      <c r="B270" s="11">
        <v>5.676136363636363</v>
      </c>
      <c r="C270" s="11">
        <v>5.688083333333334</v>
      </c>
      <c r="D270" s="13"/>
      <c r="E270" s="16">
        <v>7.03</v>
      </c>
      <c r="F270" s="22">
        <v>7.32</v>
      </c>
      <c r="G270" s="18"/>
      <c r="H270" s="12">
        <f t="shared" si="6"/>
        <v>1.6319166666666662</v>
      </c>
      <c r="I270" s="19"/>
      <c r="J270" s="15"/>
      <c r="K270" s="16">
        <f t="shared" si="7"/>
        <v>-5.676136363636363</v>
      </c>
      <c r="L270" s="16">
        <f t="shared" si="8"/>
        <v>0</v>
      </c>
      <c r="M270" s="13"/>
      <c r="N270" s="13">
        <v>5.5</v>
      </c>
      <c r="O270" s="13">
        <v>5.85</v>
      </c>
      <c r="P270">
        <v>5.77</v>
      </c>
      <c r="R270" t="e">
        <f>+O270-#REF!</f>
        <v>#REF!</v>
      </c>
      <c r="T270" s="2">
        <f t="shared" si="5"/>
        <v>-5.85</v>
      </c>
      <c r="U270" s="2" t="e">
        <f>+J270-#REF!</f>
        <v>#REF!</v>
      </c>
      <c r="V270" s="3"/>
      <c r="W270" s="5">
        <f t="shared" si="4"/>
        <v>4.331787878787878</v>
      </c>
      <c r="X270" s="7">
        <f t="shared" si="2"/>
        <v>0</v>
      </c>
      <c r="Y270" s="3">
        <f t="shared" si="3"/>
        <v>-4.331787878787878</v>
      </c>
    </row>
    <row r="271" spans="1:25" ht="12.75">
      <c r="A271" s="10">
        <v>37390</v>
      </c>
      <c r="B271" s="11">
        <v>5.64217391304348</v>
      </c>
      <c r="C271" s="11">
        <v>5.685871212121212</v>
      </c>
      <c r="D271" s="13"/>
      <c r="E271" s="16">
        <v>6.99</v>
      </c>
      <c r="F271" s="22">
        <v>7.31</v>
      </c>
      <c r="G271" s="18"/>
      <c r="H271" s="12">
        <f t="shared" si="6"/>
        <v>1.6241287878787878</v>
      </c>
      <c r="I271" s="19"/>
      <c r="J271" s="15"/>
      <c r="K271" s="16">
        <f t="shared" si="7"/>
        <v>-5.64217391304348</v>
      </c>
      <c r="L271" s="16">
        <f t="shared" si="8"/>
        <v>0</v>
      </c>
      <c r="M271" s="13"/>
      <c r="N271" s="13">
        <v>5.9</v>
      </c>
      <c r="O271" s="13">
        <v>5.7</v>
      </c>
      <c r="P271">
        <v>5.62</v>
      </c>
      <c r="R271" t="e">
        <f>+O271-#REF!</f>
        <v>#REF!</v>
      </c>
      <c r="T271" s="2">
        <f t="shared" si="5"/>
        <v>-5.7</v>
      </c>
      <c r="U271" s="2" t="e">
        <f>+J271-#REF!</f>
        <v>#REF!</v>
      </c>
      <c r="V271" s="3"/>
      <c r="W271" s="5">
        <f t="shared" si="4"/>
        <v>4.420443675889328</v>
      </c>
      <c r="X271" s="7">
        <f t="shared" si="2"/>
        <v>0</v>
      </c>
      <c r="Y271" s="3">
        <f t="shared" si="3"/>
        <v>-4.420443675889328</v>
      </c>
    </row>
    <row r="272" spans="1:25" ht="12.75">
      <c r="A272" s="10">
        <v>37421</v>
      </c>
      <c r="B272" s="11">
        <v>5.52</v>
      </c>
      <c r="C272" s="11">
        <v>5.676693675889327</v>
      </c>
      <c r="D272" s="13"/>
      <c r="E272" s="16">
        <v>6.76</v>
      </c>
      <c r="F272" s="22">
        <v>7.3</v>
      </c>
      <c r="G272" s="18"/>
      <c r="H272" s="12">
        <f t="shared" si="6"/>
        <v>1.6233063241106729</v>
      </c>
      <c r="I272" s="19"/>
      <c r="J272" s="15"/>
      <c r="K272" s="16">
        <f t="shared" si="7"/>
        <v>-5.52</v>
      </c>
      <c r="L272" s="16">
        <f t="shared" si="8"/>
        <v>0</v>
      </c>
      <c r="M272" s="13"/>
      <c r="N272" s="13">
        <v>5.7</v>
      </c>
      <c r="O272" s="13">
        <v>5.69</v>
      </c>
      <c r="P272">
        <v>5.61</v>
      </c>
      <c r="R272" t="e">
        <f>+O272-#REF!</f>
        <v>#REF!</v>
      </c>
      <c r="T272" s="2">
        <f t="shared" si="5"/>
        <v>-5.69</v>
      </c>
      <c r="U272" s="2" t="e">
        <f>+J272-#REF!</f>
        <v>#REF!</v>
      </c>
      <c r="V272" s="3"/>
      <c r="W272" s="5">
        <f t="shared" si="4"/>
        <v>4.507777009222662</v>
      </c>
      <c r="X272" s="7">
        <f t="shared" si="2"/>
        <v>0</v>
      </c>
      <c r="Y272" s="3">
        <f t="shared" si="3"/>
        <v>-4.507777009222662</v>
      </c>
    </row>
    <row r="273" spans="1:25" ht="12.75">
      <c r="A273" s="10">
        <v>37452</v>
      </c>
      <c r="B273" s="11">
        <v>5.39</v>
      </c>
      <c r="C273" s="11">
        <v>5.666193675889328</v>
      </c>
      <c r="D273" s="13"/>
      <c r="E273" s="16">
        <v>6.74</v>
      </c>
      <c r="F273" s="22">
        <v>7.28</v>
      </c>
      <c r="G273" s="18"/>
      <c r="H273" s="12">
        <f t="shared" si="6"/>
        <v>1.613806324110672</v>
      </c>
      <c r="I273" s="19"/>
      <c r="J273" s="15"/>
      <c r="K273" s="16">
        <f t="shared" si="7"/>
        <v>-5.39</v>
      </c>
      <c r="L273" s="16">
        <f t="shared" si="8"/>
        <v>0</v>
      </c>
      <c r="M273" s="13"/>
      <c r="N273" s="13">
        <v>5.7</v>
      </c>
      <c r="O273" s="13">
        <v>5.46</v>
      </c>
      <c r="P273">
        <v>5.39</v>
      </c>
      <c r="R273" t="e">
        <f>+O273-#REF!</f>
        <v>#REF!</v>
      </c>
      <c r="T273" s="2">
        <f t="shared" si="5"/>
        <v>-5.46</v>
      </c>
      <c r="U273" s="2" t="e">
        <f>+J273-#REF!</f>
        <v>#REF!</v>
      </c>
      <c r="V273" s="3"/>
      <c r="W273" s="5">
        <f t="shared" si="4"/>
        <v>4.591943675889328</v>
      </c>
      <c r="X273" s="7">
        <f t="shared" si="2"/>
        <v>0</v>
      </c>
      <c r="Y273" s="3">
        <f t="shared" si="3"/>
        <v>-4.591943675889328</v>
      </c>
    </row>
    <row r="274" spans="1:25" ht="12.75">
      <c r="A274" s="10">
        <v>37483</v>
      </c>
      <c r="B274" s="11">
        <v>5.08</v>
      </c>
      <c r="C274" s="11">
        <v>5.653193675889328</v>
      </c>
      <c r="D274" s="13"/>
      <c r="E274" s="16">
        <v>6.57</v>
      </c>
      <c r="F274" s="22">
        <v>7.26</v>
      </c>
      <c r="G274" s="18"/>
      <c r="H274" s="12">
        <f t="shared" si="6"/>
        <v>1.6068063241106714</v>
      </c>
      <c r="I274" s="19"/>
      <c r="J274" s="15"/>
      <c r="K274" s="16">
        <f t="shared" si="7"/>
        <v>-5.08</v>
      </c>
      <c r="L274" s="16">
        <f t="shared" si="8"/>
        <v>0</v>
      </c>
      <c r="M274" s="13"/>
      <c r="N274" s="13">
        <v>5.5</v>
      </c>
      <c r="O274" s="13"/>
      <c r="T274" s="2"/>
      <c r="U274" s="2"/>
      <c r="V274" s="3"/>
      <c r="W274" s="5">
        <f aca="true" t="shared" si="9" ref="W274:W283">(4*SUM(B263:B274)+3*SUM(B251:B262)+2*SUM(B239:B250)+SUM(B227:B238))/120</f>
        <v>4.667943675889329</v>
      </c>
      <c r="X274" s="7">
        <f>(4*SUM(J263:J274)+3*SUM(J251:J262)+2*SUM(J239:J250)+SUM(J227:J238))/120</f>
        <v>0</v>
      </c>
      <c r="Y274" s="3">
        <f t="shared" si="3"/>
        <v>-4.667943675889329</v>
      </c>
    </row>
    <row r="275" spans="1:25" ht="12.75">
      <c r="A275" s="10">
        <v>37514</v>
      </c>
      <c r="B275" s="11">
        <v>4.76</v>
      </c>
      <c r="C275" s="11">
        <v>5.632443675889329</v>
      </c>
      <c r="D275" s="13"/>
      <c r="E275" s="16">
        <v>6.27</v>
      </c>
      <c r="F275" s="22">
        <v>7.23</v>
      </c>
      <c r="G275" s="18"/>
      <c r="H275" s="12">
        <f t="shared" si="6"/>
        <v>1.5975563241106716</v>
      </c>
      <c r="I275" s="19"/>
      <c r="J275" s="15"/>
      <c r="K275" s="16">
        <f t="shared" si="7"/>
        <v>-4.76</v>
      </c>
      <c r="L275" s="16">
        <f t="shared" si="8"/>
        <v>0</v>
      </c>
      <c r="M275" s="13"/>
      <c r="N275" s="13">
        <v>5.4</v>
      </c>
      <c r="O275" s="13"/>
      <c r="T275" s="2"/>
      <c r="U275" s="2"/>
      <c r="V275" s="3"/>
      <c r="W275" s="5">
        <f t="shared" si="9"/>
        <v>4.732360342555995</v>
      </c>
      <c r="X275" s="7">
        <f>(4*SUM(J264:J275)+3*SUM(J252:J263)+2*SUM(J240:J251)+SUM(J228:J239))/120</f>
        <v>0</v>
      </c>
      <c r="Y275" s="3">
        <f t="shared" si="3"/>
        <v>-4.732360342555995</v>
      </c>
    </row>
    <row r="276" spans="1:25" ht="12.75">
      <c r="A276" s="10">
        <v>37544</v>
      </c>
      <c r="B276" s="11">
        <v>4.93</v>
      </c>
      <c r="C276" s="11">
        <v>5.602943675889329</v>
      </c>
      <c r="D276" s="13"/>
      <c r="E276" s="16">
        <v>6.47</v>
      </c>
      <c r="F276" s="22">
        <v>7.2</v>
      </c>
      <c r="G276" s="18"/>
      <c r="H276" s="12">
        <f t="shared" si="6"/>
        <v>1.597056324110671</v>
      </c>
      <c r="I276" s="19"/>
      <c r="J276" s="15"/>
      <c r="K276" s="16">
        <f t="shared" si="7"/>
        <v>-4.93</v>
      </c>
      <c r="L276" s="16">
        <f t="shared" si="8"/>
        <v>0</v>
      </c>
      <c r="M276" s="13"/>
      <c r="N276" s="13">
        <v>5.3</v>
      </c>
      <c r="O276" s="13"/>
      <c r="T276" s="2"/>
      <c r="U276" s="2"/>
      <c r="V276" s="3"/>
      <c r="W276" s="5">
        <f t="shared" si="9"/>
        <v>4.804027009222661</v>
      </c>
      <c r="X276" s="7">
        <f>(4*SUM(J265:J276)+3*SUM(J253:J264)+2*SUM(J241:J252)+SUM(J229:J240))/120</f>
        <v>0</v>
      </c>
      <c r="Y276" s="3">
        <f t="shared" si="3"/>
        <v>-4.804027009222661</v>
      </c>
    </row>
    <row r="277" spans="1:25" ht="12.75">
      <c r="A277" s="10">
        <v>37575</v>
      </c>
      <c r="B277" s="11">
        <v>4.96</v>
      </c>
      <c r="C277" s="11">
        <v>5.580693675889328</v>
      </c>
      <c r="D277" s="22"/>
      <c r="E277" s="16">
        <v>6.3</v>
      </c>
      <c r="F277" s="22">
        <v>7.17</v>
      </c>
      <c r="G277" s="18"/>
      <c r="H277" s="12">
        <f t="shared" si="6"/>
        <v>1.5893063241106722</v>
      </c>
      <c r="I277" s="22"/>
      <c r="J277" s="15"/>
      <c r="K277" s="16">
        <f t="shared" si="7"/>
        <v>-4.96</v>
      </c>
      <c r="L277" s="16">
        <f t="shared" si="8"/>
        <v>0</v>
      </c>
      <c r="M277" s="13"/>
      <c r="N277" s="13">
        <v>5</v>
      </c>
      <c r="O277" s="13"/>
      <c r="T277" s="2"/>
      <c r="U277" s="2"/>
      <c r="V277" s="3"/>
      <c r="W277" s="5">
        <f t="shared" si="9"/>
        <v>4.878527009222662</v>
      </c>
      <c r="X277" s="7">
        <f>(4*SUM(J266:J277)+3*SUM(J254:J265)+2*SUM(J242:J253)+SUM(J230:J241))/120</f>
        <v>0</v>
      </c>
      <c r="Y277" s="3">
        <f aca="true" t="shared" si="10" ref="Y277:Y284">+X277-W277</f>
        <v>-4.878527009222662</v>
      </c>
    </row>
    <row r="278" spans="1:25" ht="12.75">
      <c r="A278" s="10">
        <v>37605</v>
      </c>
      <c r="B278" s="11">
        <v>4.92</v>
      </c>
      <c r="C278" s="11">
        <v>5.5601936758893284</v>
      </c>
      <c r="D278" s="22"/>
      <c r="E278" s="16">
        <v>6.18</v>
      </c>
      <c r="F278" s="22">
        <v>7.14</v>
      </c>
      <c r="G278" s="18"/>
      <c r="H278" s="12">
        <f t="shared" si="6"/>
        <v>1.5798063241106712</v>
      </c>
      <c r="I278" s="22"/>
      <c r="J278" s="15"/>
      <c r="K278" s="16">
        <f>J278-B278</f>
        <v>-4.92</v>
      </c>
      <c r="L278" s="16">
        <f t="shared" si="8"/>
        <v>0</v>
      </c>
      <c r="M278" s="13"/>
      <c r="N278" s="13">
        <v>5.3</v>
      </c>
      <c r="O278" s="13"/>
      <c r="T278" s="2"/>
      <c r="U278" s="2"/>
      <c r="V278" s="3"/>
      <c r="W278" s="5">
        <f t="shared" si="9"/>
        <v>4.951110342555994</v>
      </c>
      <c r="X278" s="7">
        <f>(4*SUM(J267:J278)+3*SUM(J255:J266)+2*SUM(J243:J254)+SUM(J231:J242))/120</f>
        <v>0</v>
      </c>
      <c r="Y278" s="3">
        <f t="shared" si="10"/>
        <v>-4.951110342555994</v>
      </c>
    </row>
    <row r="279" spans="1:25" ht="12.75">
      <c r="A279" s="10">
        <v>37636</v>
      </c>
      <c r="B279" s="11">
        <v>4.94</v>
      </c>
      <c r="C279" s="11">
        <v>5.537693675889328</v>
      </c>
      <c r="D279" s="22"/>
      <c r="E279" s="16">
        <v>6.07</v>
      </c>
      <c r="F279" s="22">
        <v>7.11</v>
      </c>
      <c r="G279" s="18"/>
      <c r="H279" s="12">
        <f t="shared" si="6"/>
        <v>1.5723063241106727</v>
      </c>
      <c r="I279" s="22"/>
      <c r="J279" s="15"/>
      <c r="K279" s="16">
        <f>J279-B279</f>
        <v>-4.94</v>
      </c>
      <c r="L279" s="16">
        <f t="shared" si="8"/>
        <v>0</v>
      </c>
      <c r="M279" s="13"/>
      <c r="N279" s="13">
        <v>5.3</v>
      </c>
      <c r="O279" s="13"/>
      <c r="W279" s="5">
        <f t="shared" si="9"/>
        <v>4.968943675889329</v>
      </c>
      <c r="X279" s="7">
        <f aca="true" t="shared" si="11" ref="X279:X286">ROUND((4*SUM(J268:J279)+3*SUM(J256:J267)+2*SUM(J244:J255)+SUM(J232:J243))/120,2)</f>
        <v>0</v>
      </c>
      <c r="Y279" s="3">
        <f t="shared" si="10"/>
        <v>-4.968943675889329</v>
      </c>
    </row>
    <row r="280" spans="1:25" ht="12.75">
      <c r="A280" s="10">
        <v>37667</v>
      </c>
      <c r="B280" s="11">
        <v>4.81</v>
      </c>
      <c r="C280" s="11">
        <v>5.512527009222662</v>
      </c>
      <c r="D280" s="22"/>
      <c r="E280" s="16">
        <v>5.9</v>
      </c>
      <c r="F280" s="22">
        <v>7.07</v>
      </c>
      <c r="G280" s="18"/>
      <c r="H280" s="12">
        <f t="shared" si="6"/>
        <v>1.5574729907773381</v>
      </c>
      <c r="I280" s="22"/>
      <c r="J280" s="15"/>
      <c r="K280" s="16">
        <f>J280-B280</f>
        <v>-4.81</v>
      </c>
      <c r="L280" s="16">
        <f t="shared" si="8"/>
        <v>0</v>
      </c>
      <c r="M280" s="13"/>
      <c r="N280" s="13">
        <v>5.1</v>
      </c>
      <c r="O280" s="13"/>
      <c r="W280" s="5">
        <f t="shared" si="9"/>
        <v>4.986943675889328</v>
      </c>
      <c r="X280" s="7">
        <f t="shared" si="11"/>
        <v>0</v>
      </c>
      <c r="Y280" s="3">
        <f t="shared" si="10"/>
        <v>-4.986943675889328</v>
      </c>
    </row>
    <row r="281" spans="1:25" ht="12.75">
      <c r="A281" s="10">
        <v>37695</v>
      </c>
      <c r="B281" s="11">
        <v>4.8</v>
      </c>
      <c r="C281" s="11">
        <v>5.485777009222661</v>
      </c>
      <c r="D281" s="22"/>
      <c r="E281" s="16">
        <v>5.89</v>
      </c>
      <c r="F281" s="22">
        <v>7.03</v>
      </c>
      <c r="G281" s="18"/>
      <c r="H281" s="12">
        <f t="shared" si="6"/>
        <v>1.5442229907773388</v>
      </c>
      <c r="I281" s="22"/>
      <c r="J281" s="15"/>
      <c r="K281" s="16">
        <f aca="true" t="shared" si="12" ref="K281:K287">J281-B281</f>
        <v>-4.8</v>
      </c>
      <c r="L281" s="16">
        <f t="shared" si="8"/>
        <v>0</v>
      </c>
      <c r="M281" s="13"/>
      <c r="N281" s="13">
        <v>5.1</v>
      </c>
      <c r="O281" s="13"/>
      <c r="W281" s="5">
        <f t="shared" si="9"/>
        <v>5.004443675889329</v>
      </c>
      <c r="X281" s="7">
        <f t="shared" si="11"/>
        <v>0</v>
      </c>
      <c r="Y281" s="3">
        <f t="shared" si="10"/>
        <v>-5.004443675889329</v>
      </c>
    </row>
    <row r="282" spans="1:25" ht="12.75">
      <c r="A282" s="10">
        <v>37726</v>
      </c>
      <c r="B282" s="11">
        <v>4.9</v>
      </c>
      <c r="C282" s="11">
        <v>5.456777009222662</v>
      </c>
      <c r="D282" s="22"/>
      <c r="E282" s="16">
        <v>5.91</v>
      </c>
      <c r="F282" s="22">
        <v>6.98</v>
      </c>
      <c r="G282" s="18"/>
      <c r="H282" s="12">
        <f t="shared" si="6"/>
        <v>1.523222990777338</v>
      </c>
      <c r="I282" s="22"/>
      <c r="J282" s="15"/>
      <c r="K282" s="16">
        <f t="shared" si="12"/>
        <v>-4.9</v>
      </c>
      <c r="L282" s="16">
        <f t="shared" si="8"/>
        <v>0</v>
      </c>
      <c r="M282" s="13"/>
      <c r="N282" s="13">
        <v>4.9</v>
      </c>
      <c r="O282" s="13"/>
      <c r="W282" s="5">
        <f t="shared" si="9"/>
        <v>5.024642539525691</v>
      </c>
      <c r="X282" s="7">
        <f t="shared" si="11"/>
        <v>0</v>
      </c>
      <c r="Y282" s="3">
        <f t="shared" si="10"/>
        <v>-5.024642539525691</v>
      </c>
    </row>
    <row r="283" spans="1:34" ht="12.75">
      <c r="A283" s="10">
        <f>+A282+31</f>
        <v>37757</v>
      </c>
      <c r="B283" s="11">
        <v>4.53</v>
      </c>
      <c r="C283" s="11">
        <v>5.430725872859025</v>
      </c>
      <c r="D283" s="22"/>
      <c r="E283" s="16">
        <v>5.42</v>
      </c>
      <c r="F283" s="22">
        <v>6.94</v>
      </c>
      <c r="G283" s="18"/>
      <c r="H283" s="12">
        <f t="shared" si="6"/>
        <v>1.5092741271409755</v>
      </c>
      <c r="I283" s="22"/>
      <c r="J283" s="15"/>
      <c r="K283" s="16">
        <f t="shared" si="12"/>
        <v>-4.53</v>
      </c>
      <c r="L283" s="16">
        <f t="shared" si="8"/>
        <v>0</v>
      </c>
      <c r="M283" s="13"/>
      <c r="N283" s="13">
        <v>4.9</v>
      </c>
      <c r="O283" s="13"/>
      <c r="W283" s="5">
        <f t="shared" si="9"/>
        <v>5.029207756916994</v>
      </c>
      <c r="X283" s="7">
        <f t="shared" si="11"/>
        <v>0</v>
      </c>
      <c r="Y283" s="3">
        <f t="shared" si="10"/>
        <v>-5.029207756916994</v>
      </c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ht="12.75">
      <c r="A284" s="10">
        <f aca="true" t="shared" si="13" ref="A284:A289">+A283+31</f>
        <v>37788</v>
      </c>
      <c r="B284" s="11">
        <v>4.37</v>
      </c>
      <c r="C284" s="11">
        <v>5.39</v>
      </c>
      <c r="D284" s="22"/>
      <c r="E284" s="16">
        <v>5.24</v>
      </c>
      <c r="F284" s="22">
        <v>6.87</v>
      </c>
      <c r="G284" s="18"/>
      <c r="H284" s="12">
        <f t="shared" si="6"/>
        <v>1.4800000000000004</v>
      </c>
      <c r="I284" s="22"/>
      <c r="J284" s="15"/>
      <c r="K284" s="16">
        <f t="shared" si="12"/>
        <v>-4.37</v>
      </c>
      <c r="L284" s="16">
        <f t="shared" si="8"/>
        <v>0</v>
      </c>
      <c r="M284" s="23"/>
      <c r="N284" s="13">
        <v>4.7</v>
      </c>
      <c r="O284" s="13"/>
      <c r="P284" s="6"/>
      <c r="Q284" s="6"/>
      <c r="R284" s="6"/>
      <c r="S284" s="6"/>
      <c r="T284" s="6"/>
      <c r="U284" s="6"/>
      <c r="V284" s="6"/>
      <c r="W284" s="5">
        <f>(4*SUM(B273:B284)+3*SUM(B261:B272)+2*SUM(B249:B260)+SUM(B237:B248))/120</f>
        <v>5.032207756916995</v>
      </c>
      <c r="X284" s="7">
        <f t="shared" si="11"/>
        <v>0</v>
      </c>
      <c r="Y284" s="3">
        <f t="shared" si="10"/>
        <v>-5.032207756916995</v>
      </c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ht="12.75">
      <c r="A285" s="10">
        <f t="shared" si="13"/>
        <v>37819</v>
      </c>
      <c r="B285" s="11">
        <v>4.93</v>
      </c>
      <c r="C285" s="11">
        <v>5.34</v>
      </c>
      <c r="D285" s="22"/>
      <c r="E285" s="16">
        <v>5.77</v>
      </c>
      <c r="F285" s="22">
        <v>6.8</v>
      </c>
      <c r="G285" s="18"/>
      <c r="H285" s="12">
        <f t="shared" si="6"/>
        <v>1.46</v>
      </c>
      <c r="I285" s="22"/>
      <c r="J285" s="15"/>
      <c r="K285" s="16">
        <f t="shared" si="12"/>
        <v>-4.93</v>
      </c>
      <c r="L285" s="16">
        <f t="shared" si="8"/>
        <v>0</v>
      </c>
      <c r="M285" s="23"/>
      <c r="N285" s="13">
        <v>4.3</v>
      </c>
      <c r="O285" s="13"/>
      <c r="P285" s="6"/>
      <c r="Q285" s="6"/>
      <c r="R285" s="6"/>
      <c r="S285" s="6"/>
      <c r="T285" s="6"/>
      <c r="U285" s="6"/>
      <c r="V285" s="6"/>
      <c r="W285" s="5">
        <f>(4*SUM(B274:B285)+3*SUM(B262:B273)+2*SUM(B250:B261)+SUM(B238:B249))/120</f>
        <v>5.056124423583663</v>
      </c>
      <c r="X285" s="7">
        <f t="shared" si="11"/>
        <v>0</v>
      </c>
      <c r="Y285" s="3">
        <f aca="true" t="shared" si="14" ref="Y285:Y290">+X285-W285</f>
        <v>-5.056124423583663</v>
      </c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ht="12.75">
      <c r="A286" s="10">
        <f t="shared" si="13"/>
        <v>37850</v>
      </c>
      <c r="B286" s="11">
        <v>5.31</v>
      </c>
      <c r="C286" s="11">
        <v>5.31</v>
      </c>
      <c r="D286" s="22"/>
      <c r="E286" s="16">
        <v>6.19</v>
      </c>
      <c r="F286" s="22">
        <v>6.75</v>
      </c>
      <c r="G286" s="18"/>
      <c r="H286" s="12">
        <f t="shared" si="6"/>
        <v>1.4400000000000004</v>
      </c>
      <c r="I286" s="22"/>
      <c r="J286" s="15"/>
      <c r="K286" s="16">
        <f t="shared" si="12"/>
        <v>-5.31</v>
      </c>
      <c r="L286" s="16">
        <f t="shared" si="8"/>
        <v>0</v>
      </c>
      <c r="M286" s="23"/>
      <c r="N286" s="13">
        <v>4.4</v>
      </c>
      <c r="O286" s="13"/>
      <c r="P286" s="6"/>
      <c r="Q286" s="6"/>
      <c r="R286" s="6"/>
      <c r="S286" s="6"/>
      <c r="T286" s="6"/>
      <c r="U286" s="6"/>
      <c r="V286" s="6"/>
      <c r="W286" s="5">
        <f>ROUND((4*SUM(B275:B286)+3*SUM(B263:B274)+2*SUM(B251:B262)+SUM(B239:B250))/120,2)</f>
        <v>5.1</v>
      </c>
      <c r="X286" s="7">
        <f t="shared" si="11"/>
        <v>0</v>
      </c>
      <c r="Y286" s="3">
        <f t="shared" si="14"/>
        <v>-5.1</v>
      </c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ht="12.75">
      <c r="A287" s="10">
        <f t="shared" si="13"/>
        <v>37881</v>
      </c>
      <c r="B287" s="11">
        <v>5.14</v>
      </c>
      <c r="C287" s="11">
        <v>5.3</v>
      </c>
      <c r="D287" s="22"/>
      <c r="E287" s="16">
        <v>5.95</v>
      </c>
      <c r="F287" s="22">
        <v>6.72</v>
      </c>
      <c r="G287" s="18"/>
      <c r="H287" s="12">
        <f t="shared" si="6"/>
        <v>1.42</v>
      </c>
      <c r="I287" s="22"/>
      <c r="J287" s="15"/>
      <c r="K287" s="16">
        <f t="shared" si="12"/>
        <v>-5.14</v>
      </c>
      <c r="L287" s="16">
        <f t="shared" si="8"/>
        <v>0</v>
      </c>
      <c r="M287" s="23"/>
      <c r="N287" s="13">
        <v>4.9</v>
      </c>
      <c r="O287" s="13"/>
      <c r="P287" s="6"/>
      <c r="Q287" s="6"/>
      <c r="R287" s="6"/>
      <c r="S287" s="6"/>
      <c r="T287" s="6"/>
      <c r="U287" s="6"/>
      <c r="V287" s="6"/>
      <c r="W287" s="5">
        <f>ROUND((4*SUM(B276:B287)+3*SUM(B264:B275)+2*SUM(B252:B263)+SUM(B240:B251))/120,2)</f>
        <v>5.13</v>
      </c>
      <c r="X287" s="7">
        <f>ROUND((4*SUM(J276:J287)+3*SUM(J264:J275)+2*SUM(J252:J263)+SUM(J240:J251))/120,2)</f>
        <v>0</v>
      </c>
      <c r="Y287" s="3">
        <f t="shared" si="14"/>
        <v>-5.13</v>
      </c>
      <c r="Z287" s="6"/>
      <c r="AA287" s="6"/>
      <c r="AB287" s="6"/>
      <c r="AC287" s="6"/>
      <c r="AD287" s="6"/>
      <c r="AE287" s="6"/>
      <c r="AF287" s="6"/>
      <c r="AG287" s="6"/>
      <c r="AH287" s="6"/>
    </row>
    <row r="288" spans="1:34" ht="19.5">
      <c r="A288" s="10">
        <f t="shared" si="13"/>
        <v>37912</v>
      </c>
      <c r="B288" s="11">
        <v>5.16</v>
      </c>
      <c r="C288" s="11">
        <v>5.29</v>
      </c>
      <c r="D288" s="22"/>
      <c r="E288" s="16">
        <v>5.91</v>
      </c>
      <c r="F288" s="22">
        <v>6.68</v>
      </c>
      <c r="G288" s="18"/>
      <c r="H288" s="12">
        <f t="shared" si="6"/>
        <v>1.3899999999999997</v>
      </c>
      <c r="I288" s="22"/>
      <c r="J288" s="15"/>
      <c r="K288" s="16">
        <f>J288-B288</f>
        <v>-5.16</v>
      </c>
      <c r="L288" s="16">
        <f>+J288-D288</f>
        <v>0</v>
      </c>
      <c r="M288" s="24"/>
      <c r="N288" s="13">
        <v>4.9</v>
      </c>
      <c r="O288" s="25"/>
      <c r="P288" s="8"/>
      <c r="Q288" s="8"/>
      <c r="R288" s="8"/>
      <c r="S288" s="8"/>
      <c r="T288" s="8"/>
      <c r="U288" s="8"/>
      <c r="V288" s="8"/>
      <c r="W288" s="5">
        <f>ROUND((4*SUM(B277:B288)+3*SUM(B265:B276)+2*SUM(B253:B264)+SUM(B241:B252))/120,2)</f>
        <v>5.17</v>
      </c>
      <c r="X288" s="7">
        <f>ROUND((4*SUM(J277:J288)+3*SUM(J265:J276)+2*SUM(J253:J264)+SUM(J241:J252))/120,2)</f>
        <v>0</v>
      </c>
      <c r="Y288" s="3">
        <f t="shared" si="14"/>
        <v>-5.17</v>
      </c>
      <c r="Z288" s="6"/>
      <c r="AA288" s="6"/>
      <c r="AB288" s="6"/>
      <c r="AC288" s="6"/>
      <c r="AD288" s="6"/>
      <c r="AE288" s="6"/>
      <c r="AF288" s="6"/>
      <c r="AG288" s="6"/>
      <c r="AH288" s="6"/>
    </row>
    <row r="289" spans="1:34" ht="20.25">
      <c r="A289" s="10">
        <f t="shared" si="13"/>
        <v>37943</v>
      </c>
      <c r="B289" s="11">
        <v>5.12</v>
      </c>
      <c r="C289" s="11">
        <v>5.28</v>
      </c>
      <c r="D289" s="22"/>
      <c r="E289" s="16">
        <v>5.86</v>
      </c>
      <c r="F289" s="22">
        <v>6.63</v>
      </c>
      <c r="G289" s="22"/>
      <c r="H289" s="12">
        <f t="shared" si="6"/>
        <v>1.3499999999999996</v>
      </c>
      <c r="I289" s="22"/>
      <c r="J289" s="15"/>
      <c r="K289" s="16">
        <f>J289-B289</f>
        <v>-5.12</v>
      </c>
      <c r="L289" s="16">
        <f>+J289-D289</f>
        <v>0</v>
      </c>
      <c r="M289" s="24"/>
      <c r="N289" s="13">
        <v>4.6</v>
      </c>
      <c r="O289" s="26"/>
      <c r="P289" s="9"/>
      <c r="Q289" s="9"/>
      <c r="R289" s="9"/>
      <c r="S289" s="9"/>
      <c r="T289" s="9"/>
      <c r="U289" s="9"/>
      <c r="V289" s="9"/>
      <c r="W289" s="5">
        <f>ROUND((4*SUM(B278:B289)+3*SUM(B266:B277)+2*SUM(B254:B265)+SUM(B242:B253))/120,2)</f>
        <v>5.21</v>
      </c>
      <c r="X289" s="7">
        <f>ROUND((4*SUM(J278:J289)+3*SUM(J266:J277)+2*SUM(J254:J265)+SUM(J242:J253))/120,2)</f>
        <v>0</v>
      </c>
      <c r="Y289" s="3">
        <f t="shared" si="14"/>
        <v>-5.21</v>
      </c>
      <c r="Z289" s="6"/>
      <c r="AA289" s="6"/>
      <c r="AB289" s="6"/>
      <c r="AC289" s="6"/>
      <c r="AD289" s="6"/>
      <c r="AE289" s="6"/>
      <c r="AF289" s="6"/>
      <c r="AG289" s="6"/>
      <c r="AH289" s="6"/>
    </row>
    <row r="290" spans="1:34" ht="19.5">
      <c r="A290" s="10">
        <f>+A289+31</f>
        <v>37974</v>
      </c>
      <c r="B290" s="11">
        <v>5.07</v>
      </c>
      <c r="C290" s="11">
        <v>5.26</v>
      </c>
      <c r="D290" s="22"/>
      <c r="E290" s="16">
        <v>5.81</v>
      </c>
      <c r="F290" s="22">
        <v>6.59</v>
      </c>
      <c r="G290" s="22"/>
      <c r="H290" s="12">
        <f t="shared" si="6"/>
        <v>1.33</v>
      </c>
      <c r="I290" s="22"/>
      <c r="J290" s="15"/>
      <c r="K290" s="16">
        <f>J290-B290</f>
        <v>-5.07</v>
      </c>
      <c r="L290" s="16">
        <f>+J290-D290</f>
        <v>0</v>
      </c>
      <c r="M290" s="24"/>
      <c r="N290" s="13">
        <v>4.7</v>
      </c>
      <c r="O290" s="25"/>
      <c r="P290" s="8"/>
      <c r="Q290" s="8"/>
      <c r="R290" s="8"/>
      <c r="S290" s="8"/>
      <c r="T290" s="8"/>
      <c r="U290" s="8"/>
      <c r="V290" s="8"/>
      <c r="W290" s="5">
        <f>ROUND((4*SUM(B279:B290)+3*SUM(B267:B278)+2*SUM(B255:B266)+SUM(B243:B254))/120,2)</f>
        <v>5.25</v>
      </c>
      <c r="X290" s="7">
        <f>ROUND((4*SUM(J279:J290)+3*SUM(J267:J278)+2*SUM(J255:J266)+SUM(J243:J254))/120,2)</f>
        <v>0</v>
      </c>
      <c r="Y290" s="3">
        <f t="shared" si="14"/>
        <v>-5.25</v>
      </c>
      <c r="Z290" s="6"/>
      <c r="AA290" s="6"/>
      <c r="AB290" s="6"/>
      <c r="AC290" s="6"/>
      <c r="AD290" s="6"/>
      <c r="AE290" s="6"/>
      <c r="AF290" s="6"/>
      <c r="AG290" s="6"/>
      <c r="AH290" s="6"/>
    </row>
    <row r="291" spans="1:34" ht="20.25">
      <c r="A291" s="10">
        <f aca="true" t="shared" si="15" ref="A291:A299">+A290+31</f>
        <v>38005</v>
      </c>
      <c r="B291" s="11">
        <v>4.98</v>
      </c>
      <c r="C291" s="11">
        <v>5.25</v>
      </c>
      <c r="D291" s="22"/>
      <c r="E291" s="16">
        <v>5.68</v>
      </c>
      <c r="F291" s="27">
        <v>6.55</v>
      </c>
      <c r="G291" s="22"/>
      <c r="H291" s="12">
        <f t="shared" si="6"/>
        <v>1.2999999999999998</v>
      </c>
      <c r="I291" s="22"/>
      <c r="J291" s="15"/>
      <c r="K291" s="16"/>
      <c r="L291" s="16"/>
      <c r="M291" s="24"/>
      <c r="N291" s="13"/>
      <c r="O291" s="25"/>
      <c r="P291" s="8"/>
      <c r="Q291" s="8"/>
      <c r="R291" s="8"/>
      <c r="S291" s="8"/>
      <c r="T291" s="8"/>
      <c r="U291" s="8"/>
      <c r="V291" s="8"/>
      <c r="W291" s="5"/>
      <c r="X291" s="7"/>
      <c r="Y291" s="3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1:34" ht="19.5">
      <c r="A292" s="10">
        <f t="shared" si="15"/>
        <v>38036</v>
      </c>
      <c r="B292" s="11">
        <v>4.93</v>
      </c>
      <c r="C292" s="11">
        <v>5.23</v>
      </c>
      <c r="D292" s="22"/>
      <c r="E292" s="16">
        <v>5.63</v>
      </c>
      <c r="F292" s="22">
        <v>6.5</v>
      </c>
      <c r="G292" s="22"/>
      <c r="H292" s="12">
        <f t="shared" si="6"/>
        <v>1.2699999999999996</v>
      </c>
      <c r="I292" s="22"/>
      <c r="J292" s="15"/>
      <c r="K292" s="16"/>
      <c r="L292" s="16"/>
      <c r="M292" s="24"/>
      <c r="N292" s="13"/>
      <c r="O292" s="25"/>
      <c r="P292" s="8"/>
      <c r="Q292" s="8"/>
      <c r="R292" s="8"/>
      <c r="S292" s="8"/>
      <c r="T292" s="8"/>
      <c r="U292" s="8"/>
      <c r="V292" s="8"/>
      <c r="W292" s="5"/>
      <c r="X292" s="7"/>
      <c r="Y292" s="3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1:34" ht="19.5">
      <c r="A293" s="10">
        <f t="shared" si="15"/>
        <v>38067</v>
      </c>
      <c r="B293" s="11">
        <v>4.74</v>
      </c>
      <c r="C293" s="11">
        <v>5.21</v>
      </c>
      <c r="D293" s="22"/>
      <c r="E293" s="16">
        <v>5.44</v>
      </c>
      <c r="F293" s="22">
        <v>6.45</v>
      </c>
      <c r="G293" s="22"/>
      <c r="H293" s="12">
        <f t="shared" si="6"/>
        <v>1.2400000000000002</v>
      </c>
      <c r="I293" s="22"/>
      <c r="J293" s="15"/>
      <c r="K293" s="16"/>
      <c r="L293" s="16"/>
      <c r="M293" s="24"/>
      <c r="N293" s="13"/>
      <c r="O293" s="25"/>
      <c r="P293" s="8"/>
      <c r="Q293" s="8"/>
      <c r="R293" s="8"/>
      <c r="S293" s="8"/>
      <c r="T293" s="8"/>
      <c r="U293" s="8"/>
      <c r="V293" s="8"/>
      <c r="W293" s="5"/>
      <c r="X293" s="7"/>
      <c r="Y293" s="3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1:34" ht="19.5">
      <c r="A294" s="10">
        <f t="shared" si="15"/>
        <v>38098</v>
      </c>
      <c r="B294" s="11">
        <v>5.14</v>
      </c>
      <c r="C294" s="11">
        <v>5.18</v>
      </c>
      <c r="D294" s="22"/>
      <c r="E294" s="16">
        <v>5.86</v>
      </c>
      <c r="F294" s="22">
        <v>6.4</v>
      </c>
      <c r="G294" s="22"/>
      <c r="H294" s="12">
        <f t="shared" si="6"/>
        <v>1.2200000000000006</v>
      </c>
      <c r="I294" s="22"/>
      <c r="J294" s="15"/>
      <c r="K294" s="16"/>
      <c r="L294" s="16"/>
      <c r="M294" s="24"/>
      <c r="N294" s="13"/>
      <c r="O294" s="25"/>
      <c r="P294" s="8"/>
      <c r="Q294" s="8"/>
      <c r="R294" s="8"/>
      <c r="S294" s="8"/>
      <c r="T294" s="8"/>
      <c r="U294" s="8"/>
      <c r="V294" s="8"/>
      <c r="W294" s="5"/>
      <c r="X294" s="7"/>
      <c r="Y294" s="3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1:34" ht="19.5">
      <c r="A295" s="10">
        <f t="shared" si="15"/>
        <v>38129</v>
      </c>
      <c r="B295" s="11">
        <v>5.42</v>
      </c>
      <c r="C295" s="11">
        <v>5.17</v>
      </c>
      <c r="D295" s="22"/>
      <c r="E295" s="16">
        <v>6.19</v>
      </c>
      <c r="F295" s="22">
        <v>6.36</v>
      </c>
      <c r="G295" s="22"/>
      <c r="H295" s="12">
        <f t="shared" si="6"/>
        <v>1.1900000000000004</v>
      </c>
      <c r="I295" s="22"/>
      <c r="J295" s="15"/>
      <c r="K295" s="16"/>
      <c r="L295" s="16"/>
      <c r="M295" s="24"/>
      <c r="N295" s="13"/>
      <c r="O295" s="25"/>
      <c r="P295" s="8"/>
      <c r="Q295" s="8"/>
      <c r="R295" s="8"/>
      <c r="S295" s="8"/>
      <c r="T295" s="8"/>
      <c r="U295" s="8"/>
      <c r="V295" s="8"/>
      <c r="W295" s="5"/>
      <c r="X295" s="7"/>
      <c r="Y295" s="3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1:34" ht="19.5">
      <c r="A296" s="10">
        <f t="shared" si="15"/>
        <v>38160</v>
      </c>
      <c r="B296" s="11">
        <v>5.41</v>
      </c>
      <c r="C296" s="11">
        <v>5.17</v>
      </c>
      <c r="D296" s="22"/>
      <c r="E296" s="16">
        <v>6.18</v>
      </c>
      <c r="F296" s="22">
        <v>6.34</v>
      </c>
      <c r="G296" s="22"/>
      <c r="H296" s="12">
        <f t="shared" si="6"/>
        <v>1.17</v>
      </c>
      <c r="I296" s="22"/>
      <c r="J296" s="15"/>
      <c r="K296" s="16"/>
      <c r="L296" s="16"/>
      <c r="M296" s="24"/>
      <c r="N296" s="13"/>
      <c r="O296" s="25"/>
      <c r="P296" s="8"/>
      <c r="Q296" s="8"/>
      <c r="R296" s="8"/>
      <c r="S296" s="8"/>
      <c r="T296" s="8"/>
      <c r="U296" s="8"/>
      <c r="V296" s="8"/>
      <c r="W296" s="5"/>
      <c r="X296" s="7"/>
      <c r="Y296" s="3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1:15" ht="12.75">
      <c r="A297" s="10">
        <f t="shared" si="15"/>
        <v>38191</v>
      </c>
      <c r="B297" s="11">
        <v>5.22</v>
      </c>
      <c r="C297" s="11">
        <v>5.17</v>
      </c>
      <c r="D297" s="22"/>
      <c r="E297" s="16">
        <v>6</v>
      </c>
      <c r="F297" s="22">
        <v>6.32</v>
      </c>
      <c r="G297" s="13"/>
      <c r="H297" s="12">
        <f t="shared" si="6"/>
        <v>1.1500000000000004</v>
      </c>
      <c r="I297" s="13"/>
      <c r="J297" s="13"/>
      <c r="K297" s="13"/>
      <c r="L297" s="13"/>
      <c r="M297" s="13"/>
      <c r="N297" s="13"/>
      <c r="O297" s="13"/>
    </row>
    <row r="298" spans="1:15" ht="12.75">
      <c r="A298" s="10">
        <f t="shared" si="15"/>
        <v>38222</v>
      </c>
      <c r="B298" s="11">
        <v>5.06</v>
      </c>
      <c r="C298" s="11">
        <v>5.16</v>
      </c>
      <c r="D298" s="22"/>
      <c r="E298" s="16">
        <v>5.82</v>
      </c>
      <c r="F298" s="22">
        <v>6.29</v>
      </c>
      <c r="G298" s="13"/>
      <c r="H298" s="12">
        <f t="shared" si="6"/>
        <v>1.13</v>
      </c>
      <c r="I298" s="13"/>
      <c r="J298" s="13"/>
      <c r="K298" s="13"/>
      <c r="L298" s="13"/>
      <c r="M298" s="13"/>
      <c r="N298" s="13"/>
      <c r="O298" s="13"/>
    </row>
    <row r="299" spans="1:15" ht="12.75">
      <c r="A299" s="10">
        <f t="shared" si="15"/>
        <v>38253</v>
      </c>
      <c r="B299" s="11">
        <v>4.9</v>
      </c>
      <c r="C299" s="11">
        <v>5.15</v>
      </c>
      <c r="D299" s="13"/>
      <c r="E299" s="16">
        <v>5.63</v>
      </c>
      <c r="F299" s="22">
        <v>6.25</v>
      </c>
      <c r="G299" s="13"/>
      <c r="H299" s="12">
        <f t="shared" si="6"/>
        <v>1.0999999999999996</v>
      </c>
      <c r="I299" s="13"/>
      <c r="J299" s="13"/>
      <c r="K299" s="13"/>
      <c r="L299" s="13"/>
      <c r="M299" s="13"/>
      <c r="N299" s="13"/>
      <c r="O299" s="13"/>
    </row>
    <row r="300" spans="1:15" ht="12.75">
      <c r="A300" s="10">
        <f aca="true" t="shared" si="16" ref="A300:A307">+A299+31</f>
        <v>38284</v>
      </c>
      <c r="B300" s="11">
        <v>4.86</v>
      </c>
      <c r="C300" s="11">
        <v>5.14</v>
      </c>
      <c r="D300" s="13"/>
      <c r="E300" s="16">
        <v>5.57</v>
      </c>
      <c r="F300" s="22">
        <v>6.21</v>
      </c>
      <c r="G300" s="13"/>
      <c r="H300" s="12">
        <f aca="true" t="shared" si="17" ref="H300:H307">+F300-C300</f>
        <v>1.0700000000000003</v>
      </c>
      <c r="I300" s="13"/>
      <c r="J300" s="13"/>
      <c r="K300" s="13"/>
      <c r="L300" s="13"/>
      <c r="M300" s="13"/>
      <c r="N300" s="13"/>
      <c r="O300" s="13"/>
    </row>
    <row r="301" spans="1:15" ht="12.75">
      <c r="A301" s="10">
        <f t="shared" si="16"/>
        <v>38315</v>
      </c>
      <c r="B301" s="11">
        <v>4.89</v>
      </c>
      <c r="C301" s="11">
        <v>5.12</v>
      </c>
      <c r="D301" s="13"/>
      <c r="E301" s="16">
        <v>5.59</v>
      </c>
      <c r="F301" s="22">
        <v>6.17</v>
      </c>
      <c r="G301" s="13"/>
      <c r="H301" s="12">
        <f t="shared" si="17"/>
        <v>1.0499999999999998</v>
      </c>
      <c r="I301" s="13"/>
      <c r="J301" s="13"/>
      <c r="K301" s="13"/>
      <c r="L301" s="13"/>
      <c r="M301" s="13"/>
      <c r="N301" s="13"/>
      <c r="O301" s="13"/>
    </row>
    <row r="302" spans="1:15" ht="12.75">
      <c r="A302" s="10">
        <f t="shared" si="16"/>
        <v>38346</v>
      </c>
      <c r="B302" s="11">
        <v>4.86</v>
      </c>
      <c r="C302" s="11">
        <v>5.11</v>
      </c>
      <c r="D302" s="13"/>
      <c r="E302" s="16">
        <v>5.57</v>
      </c>
      <c r="F302" s="11">
        <v>6.14</v>
      </c>
      <c r="G302" s="13"/>
      <c r="H302" s="12">
        <f t="shared" si="17"/>
        <v>1.0299999999999994</v>
      </c>
      <c r="I302" s="13"/>
      <c r="J302" s="13"/>
      <c r="K302" s="13"/>
      <c r="L302" s="13"/>
      <c r="M302" s="13"/>
      <c r="N302" s="13"/>
      <c r="O302" s="13"/>
    </row>
    <row r="303" spans="1:15" ht="19.5">
      <c r="A303" s="10">
        <f t="shared" si="16"/>
        <v>38377</v>
      </c>
      <c r="B303" s="11">
        <v>4.73</v>
      </c>
      <c r="C303" s="11">
        <v>5.1</v>
      </c>
      <c r="D303" s="13"/>
      <c r="E303" s="16">
        <v>5.48</v>
      </c>
      <c r="F303" s="27">
        <v>6.1</v>
      </c>
      <c r="G303" s="13"/>
      <c r="H303" s="12">
        <f t="shared" si="17"/>
        <v>1</v>
      </c>
      <c r="I303" s="13"/>
      <c r="J303" s="13"/>
      <c r="K303" s="13"/>
      <c r="L303" s="13"/>
      <c r="M303" s="13"/>
      <c r="N303" s="13"/>
      <c r="O303" s="13"/>
    </row>
    <row r="304" spans="1:15" ht="12.75">
      <c r="A304" s="10">
        <f t="shared" si="16"/>
        <v>38408</v>
      </c>
      <c r="B304" s="11">
        <v>4.55</v>
      </c>
      <c r="C304" s="11">
        <v>5.08</v>
      </c>
      <c r="D304" s="13"/>
      <c r="E304" s="16">
        <v>5.36</v>
      </c>
      <c r="F304" s="11">
        <v>6.07</v>
      </c>
      <c r="G304" s="13"/>
      <c r="H304" s="12">
        <f t="shared" si="17"/>
        <v>0.9900000000000002</v>
      </c>
      <c r="I304" s="13"/>
      <c r="J304" s="13"/>
      <c r="K304" s="13"/>
      <c r="L304" s="13"/>
      <c r="M304" s="13"/>
      <c r="N304" s="13"/>
      <c r="O304" s="13"/>
    </row>
    <row r="305" spans="1:15" ht="12.75">
      <c r="A305" s="10">
        <f t="shared" si="16"/>
        <v>38439</v>
      </c>
      <c r="B305" s="11">
        <v>4.78</v>
      </c>
      <c r="C305" s="11">
        <v>5.06</v>
      </c>
      <c r="D305" s="13"/>
      <c r="E305" s="16">
        <v>5.62</v>
      </c>
      <c r="F305" s="11">
        <v>6.03</v>
      </c>
      <c r="G305" s="13"/>
      <c r="H305" s="12">
        <f t="shared" si="17"/>
        <v>0.9700000000000006</v>
      </c>
      <c r="I305" s="13"/>
      <c r="J305" s="13"/>
      <c r="K305" s="13"/>
      <c r="L305" s="13"/>
      <c r="M305" s="13"/>
      <c r="N305" s="13"/>
      <c r="O305" s="13"/>
    </row>
    <row r="306" spans="1:15" ht="12.75">
      <c r="A306" s="10">
        <f t="shared" si="16"/>
        <v>38470</v>
      </c>
      <c r="B306" s="11">
        <v>4.65</v>
      </c>
      <c r="C306" s="11">
        <v>5.05</v>
      </c>
      <c r="D306" s="13"/>
      <c r="E306" s="16">
        <v>5.55</v>
      </c>
      <c r="F306" s="11">
        <v>6.01</v>
      </c>
      <c r="G306" s="13"/>
      <c r="H306" s="12">
        <f t="shared" si="17"/>
        <v>0.96</v>
      </c>
      <c r="I306" s="13"/>
      <c r="J306" s="13"/>
      <c r="K306" s="13"/>
      <c r="L306" s="13"/>
      <c r="M306" s="13"/>
      <c r="N306" s="13"/>
      <c r="O306" s="13"/>
    </row>
    <row r="307" spans="1:15" ht="12.75">
      <c r="A307" s="10">
        <f t="shared" si="16"/>
        <v>38501</v>
      </c>
      <c r="B307" s="11">
        <v>4.49</v>
      </c>
      <c r="C307" s="11">
        <v>5.03</v>
      </c>
      <c r="D307" s="13"/>
      <c r="E307" s="16">
        <v>5.41</v>
      </c>
      <c r="F307" s="11">
        <v>5.97</v>
      </c>
      <c r="G307" s="13"/>
      <c r="H307" s="12">
        <f t="shared" si="17"/>
        <v>0.9399999999999995</v>
      </c>
      <c r="I307" s="13"/>
      <c r="J307" s="13"/>
      <c r="K307" s="13"/>
      <c r="L307" s="13"/>
      <c r="M307" s="13"/>
      <c r="N307" s="13"/>
      <c r="O307" s="13"/>
    </row>
    <row r="308" spans="1:15" ht="12.75">
      <c r="A308" s="10">
        <f>+A307+31</f>
        <v>38532</v>
      </c>
      <c r="B308" s="11">
        <v>4.29</v>
      </c>
      <c r="C308" s="11">
        <v>5</v>
      </c>
      <c r="D308" s="13"/>
      <c r="E308" s="16">
        <v>5.26</v>
      </c>
      <c r="F308" s="11">
        <v>5.94</v>
      </c>
      <c r="G308" s="13"/>
      <c r="H308" s="12">
        <f aca="true" t="shared" si="18" ref="H308:H315">+F308-C308</f>
        <v>0.9400000000000004</v>
      </c>
      <c r="I308" s="13"/>
      <c r="J308" s="13"/>
      <c r="K308" s="13"/>
      <c r="L308" s="13"/>
      <c r="M308" s="13"/>
      <c r="N308" s="13"/>
      <c r="O308" s="13"/>
    </row>
    <row r="309" spans="1:15" ht="12.75">
      <c r="A309" s="10">
        <f>+A308+31</f>
        <v>38563</v>
      </c>
      <c r="B309" s="11">
        <v>4.41</v>
      </c>
      <c r="C309" s="11">
        <v>4.97</v>
      </c>
      <c r="D309" s="13"/>
      <c r="E309" s="16">
        <v>5.37</v>
      </c>
      <c r="F309" s="11">
        <v>5.9</v>
      </c>
      <c r="G309" s="13"/>
      <c r="H309" s="12">
        <f t="shared" si="18"/>
        <v>0.9300000000000006</v>
      </c>
      <c r="I309" s="13"/>
      <c r="J309" s="13"/>
      <c r="K309" s="13"/>
      <c r="L309" s="13"/>
      <c r="M309" s="13"/>
      <c r="N309" s="13"/>
      <c r="O309" s="13"/>
    </row>
    <row r="310" spans="1:15" ht="12.75">
      <c r="A310" s="10">
        <f>+A309+31</f>
        <v>38594</v>
      </c>
      <c r="B310" s="11">
        <v>4.46</v>
      </c>
      <c r="C310" s="11">
        <v>4.94</v>
      </c>
      <c r="D310" s="13"/>
      <c r="E310" s="16">
        <v>5.42</v>
      </c>
      <c r="F310" s="11">
        <v>5.87</v>
      </c>
      <c r="G310" s="13"/>
      <c r="H310" s="12">
        <f t="shared" si="18"/>
        <v>0.9299999999999997</v>
      </c>
      <c r="I310" s="13"/>
      <c r="J310" s="13"/>
      <c r="K310" s="13"/>
      <c r="L310" s="13"/>
      <c r="M310" s="13"/>
      <c r="N310" s="13"/>
      <c r="O310" s="13"/>
    </row>
    <row r="311" spans="1:15" ht="12.75">
      <c r="A311" s="10">
        <f>+A310+31</f>
        <v>38625</v>
      </c>
      <c r="B311" s="11">
        <v>4.47</v>
      </c>
      <c r="C311" s="11">
        <v>4.91</v>
      </c>
      <c r="D311" s="13"/>
      <c r="E311" s="16">
        <v>5.44</v>
      </c>
      <c r="F311" s="11">
        <v>5.84</v>
      </c>
      <c r="G311" s="13"/>
      <c r="H311" s="12">
        <f t="shared" si="18"/>
        <v>0.9299999999999997</v>
      </c>
      <c r="I311" s="13"/>
      <c r="J311" s="13"/>
      <c r="K311" s="13"/>
      <c r="L311" s="13"/>
      <c r="M311" s="13"/>
      <c r="N311" s="13"/>
      <c r="O311" s="13"/>
    </row>
    <row r="312" spans="1:15" ht="12.75">
      <c r="A312" s="10">
        <f>+A311+31</f>
        <v>38656</v>
      </c>
      <c r="B312" s="11">
        <v>4.68</v>
      </c>
      <c r="C312" s="11">
        <v>4.89</v>
      </c>
      <c r="D312" s="13"/>
      <c r="E312" s="16">
        <v>5.68</v>
      </c>
      <c r="F312" s="11">
        <v>5.81</v>
      </c>
      <c r="G312" s="13"/>
      <c r="H312" s="12">
        <f t="shared" si="18"/>
        <v>0.9199999999999999</v>
      </c>
      <c r="I312" s="13"/>
      <c r="J312" s="13"/>
      <c r="K312" s="13"/>
      <c r="L312" s="13"/>
      <c r="M312" s="13"/>
      <c r="N312" s="13"/>
      <c r="O312" s="13"/>
    </row>
    <row r="313" spans="1:15" ht="12.75">
      <c r="A313" s="10">
        <f>+A312+29</f>
        <v>38685</v>
      </c>
      <c r="B313" s="11">
        <v>4.73</v>
      </c>
      <c r="C313" s="11">
        <v>4.88</v>
      </c>
      <c r="D313" s="13"/>
      <c r="E313" s="16">
        <v>5.78</v>
      </c>
      <c r="F313" s="11">
        <v>5.79</v>
      </c>
      <c r="G313" s="13"/>
      <c r="H313" s="12">
        <f t="shared" si="18"/>
        <v>0.9100000000000001</v>
      </c>
      <c r="I313" s="13"/>
      <c r="J313" s="13"/>
      <c r="K313" s="13"/>
      <c r="L313" s="13"/>
      <c r="M313" s="13"/>
      <c r="N313" s="13"/>
      <c r="O313" s="13"/>
    </row>
    <row r="314" spans="1:15" ht="18.75">
      <c r="A314" s="10">
        <f>+A313+31</f>
        <v>38716</v>
      </c>
      <c r="B314" s="28">
        <f>+B313</f>
        <v>4.73</v>
      </c>
      <c r="C314" s="11">
        <v>4.87</v>
      </c>
      <c r="D314" s="13"/>
      <c r="E314" s="28">
        <f>+E313</f>
        <v>5.78</v>
      </c>
      <c r="F314" s="11">
        <f>+F326</f>
        <v>5.780166666666667</v>
      </c>
      <c r="G314" s="13"/>
      <c r="H314" s="12">
        <f t="shared" si="18"/>
        <v>0.910166666666667</v>
      </c>
      <c r="I314" s="13"/>
      <c r="J314" s="13"/>
      <c r="K314" s="13"/>
      <c r="L314" s="13"/>
      <c r="M314" s="13"/>
      <c r="N314" s="13"/>
      <c r="O314" s="13"/>
    </row>
    <row r="315" spans="1:15" ht="19.5">
      <c r="A315" s="10">
        <f>+A314+31</f>
        <v>38747</v>
      </c>
      <c r="B315" s="28"/>
      <c r="C315" s="41">
        <f>+C335</f>
        <v>4.855902585638999</v>
      </c>
      <c r="D315" s="13"/>
      <c r="E315" s="13"/>
      <c r="F315" s="41">
        <f>+F335</f>
        <v>5.767583333333333</v>
      </c>
      <c r="G315" s="13"/>
      <c r="H315" s="29">
        <f t="shared" si="18"/>
        <v>0.9116807476943336</v>
      </c>
      <c r="I315" s="13"/>
      <c r="J315" s="13"/>
      <c r="K315" s="13"/>
      <c r="L315" s="13"/>
      <c r="M315" s="13"/>
      <c r="N315" s="13"/>
      <c r="O315" s="13"/>
    </row>
    <row r="316" spans="1:15" ht="18.75">
      <c r="A316" s="10"/>
      <c r="B316" s="28"/>
      <c r="C316" s="11"/>
      <c r="D316" s="13"/>
      <c r="E316" s="13"/>
      <c r="F316" s="11"/>
      <c r="G316" s="13"/>
      <c r="H316" s="12"/>
      <c r="I316" s="13"/>
      <c r="J316" s="13"/>
      <c r="K316" s="13"/>
      <c r="L316" s="13"/>
      <c r="M316" s="13"/>
      <c r="N316" s="13"/>
      <c r="O316" s="13"/>
    </row>
    <row r="317" spans="1:15" ht="12.75">
      <c r="A317" s="30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30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30"/>
      <c r="B319" s="13" t="s">
        <v>14</v>
      </c>
      <c r="C319" s="13"/>
      <c r="D319" s="13"/>
      <c r="E319" s="13" t="s">
        <v>14</v>
      </c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30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0">
        <f>+A314</f>
        <v>38716</v>
      </c>
      <c r="B321" s="22">
        <f>SUM(B302:B313)</f>
        <v>55.10000000000001</v>
      </c>
      <c r="C321" s="22">
        <f>+B321*4</f>
        <v>220.40000000000003</v>
      </c>
      <c r="D321" s="13"/>
      <c r="E321" s="22">
        <f>SUM(E302:E313)</f>
        <v>65.94</v>
      </c>
      <c r="F321" s="22">
        <f>+E321*4</f>
        <v>263.76</v>
      </c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30"/>
      <c r="B322" s="22">
        <f>SUM(B290:B301)</f>
        <v>60.62</v>
      </c>
      <c r="C322" s="22">
        <f>+B322*3</f>
        <v>181.85999999999999</v>
      </c>
      <c r="D322" s="13"/>
      <c r="E322" s="22">
        <f>SUM(E290:E301)</f>
        <v>69.4</v>
      </c>
      <c r="F322" s="22">
        <f>+E322*3</f>
        <v>208.20000000000002</v>
      </c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30"/>
      <c r="B323" s="22">
        <f>SUM(B278:B289)</f>
        <v>58.93</v>
      </c>
      <c r="C323" s="22">
        <f>+B323*2</f>
        <v>117.86</v>
      </c>
      <c r="D323" s="13"/>
      <c r="E323" s="22">
        <f>SUM(E278:E289)</f>
        <v>70.28999999999999</v>
      </c>
      <c r="F323" s="22">
        <f>+E323*2</f>
        <v>140.57999999999998</v>
      </c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30"/>
      <c r="B324" s="22">
        <f>SUM(B266:B277)</f>
        <v>63.99831027667984</v>
      </c>
      <c r="C324" s="22">
        <f>+B324</f>
        <v>63.99831027667984</v>
      </c>
      <c r="D324" s="13"/>
      <c r="E324" s="22">
        <f>SUM(E266:E277)</f>
        <v>81.08</v>
      </c>
      <c r="F324" s="22">
        <f>+E324</f>
        <v>81.08</v>
      </c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30"/>
      <c r="B325" s="22"/>
      <c r="C325" s="22">
        <f>SUM(C321:C324)</f>
        <v>584.1183102766798</v>
      </c>
      <c r="D325" s="13"/>
      <c r="E325" s="22"/>
      <c r="F325" s="22">
        <f>SUM(F321:F324)</f>
        <v>693.62</v>
      </c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30"/>
      <c r="B326" s="22"/>
      <c r="C326" s="22">
        <f>+C325/120</f>
        <v>4.867652585638998</v>
      </c>
      <c r="D326" s="13"/>
      <c r="E326" s="22"/>
      <c r="F326" s="22">
        <f>+F325/120</f>
        <v>5.780166666666667</v>
      </c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30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30"/>
      <c r="B328" s="13" t="s">
        <v>14</v>
      </c>
      <c r="C328" s="13"/>
      <c r="D328" s="13"/>
      <c r="E328" s="13" t="s">
        <v>14</v>
      </c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30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0">
        <f>+A315</f>
        <v>38747</v>
      </c>
      <c r="B330" s="22">
        <f>SUM(B303:B314)</f>
        <v>54.97</v>
      </c>
      <c r="C330" s="22">
        <f>+B330*4</f>
        <v>219.88</v>
      </c>
      <c r="D330" s="13"/>
      <c r="E330" s="22">
        <f>SUM(E303:E314)</f>
        <v>66.14999999999999</v>
      </c>
      <c r="F330" s="22">
        <f>+E330*4</f>
        <v>264.59999999999997</v>
      </c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30"/>
      <c r="B331" s="22">
        <f>SUM(B291:B302)</f>
        <v>60.410000000000004</v>
      </c>
      <c r="C331" s="22">
        <f>+B331*3</f>
        <v>181.23000000000002</v>
      </c>
      <c r="D331" s="13"/>
      <c r="E331" s="22">
        <f>SUM(E291:E302)</f>
        <v>69.16</v>
      </c>
      <c r="F331" s="22">
        <f>+E331*3</f>
        <v>207.48</v>
      </c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30"/>
      <c r="B332" s="22">
        <f>SUM(B279:B290)</f>
        <v>59.08</v>
      </c>
      <c r="C332" s="22">
        <f>+B332*2</f>
        <v>118.16</v>
      </c>
      <c r="D332" s="13"/>
      <c r="E332" s="22">
        <f>SUM(E279:E290)</f>
        <v>69.92</v>
      </c>
      <c r="F332" s="22">
        <f>+E332*2</f>
        <v>139.84</v>
      </c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30"/>
      <c r="B333" s="22">
        <f>SUM(B267:B278)</f>
        <v>63.43831027667984</v>
      </c>
      <c r="C333" s="22">
        <f>+B333</f>
        <v>63.43831027667984</v>
      </c>
      <c r="D333" s="13"/>
      <c r="E333" s="22">
        <f>SUM(E267:E278)</f>
        <v>80.19</v>
      </c>
      <c r="F333" s="22">
        <f>+E333</f>
        <v>80.19</v>
      </c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30"/>
      <c r="B334" s="22"/>
      <c r="C334" s="22">
        <f>SUM(C330:C333)</f>
        <v>582.7083102766799</v>
      </c>
      <c r="D334" s="13"/>
      <c r="E334" s="22"/>
      <c r="F334" s="22">
        <f>SUM(F330:F333)</f>
        <v>692.1099999999999</v>
      </c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30"/>
      <c r="B335" s="22"/>
      <c r="C335" s="22">
        <f>+C334/120</f>
        <v>4.855902585638999</v>
      </c>
      <c r="D335" s="13"/>
      <c r="E335" s="22"/>
      <c r="F335" s="22">
        <f>+F334/120</f>
        <v>5.767583333333333</v>
      </c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30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30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30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30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30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30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30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30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30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30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30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30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30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30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30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30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30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30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30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30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30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30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30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30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30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30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30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30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30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30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30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30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30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30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30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30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30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30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30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30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30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30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30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30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30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30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30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30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30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30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30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30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30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30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30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30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30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30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30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30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30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30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30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30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30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30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30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30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30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30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30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30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30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30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30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30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30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30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30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30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30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30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30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30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30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30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30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30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30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30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30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30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30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30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30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30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30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30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30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30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30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30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30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30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30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30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30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30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30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30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30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30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30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30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30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30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30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30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30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30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30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30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30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30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30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30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30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30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30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30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30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30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30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30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30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30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30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30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30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30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30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30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30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30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30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30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30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30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30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30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30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30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30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30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30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30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30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30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30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30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30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30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30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30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30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30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30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30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30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30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30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30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30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30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30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30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30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30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30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30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30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30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30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30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30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30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30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30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30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30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30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30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30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30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30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30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30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30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30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30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30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30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30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30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30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30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30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30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30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30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30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30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30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30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30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30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30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30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30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30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30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30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30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30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30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30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30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30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30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30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30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30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30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30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30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30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30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30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30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30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30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30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30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30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30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30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30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30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30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30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30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30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30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30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30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30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30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30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30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30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30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30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30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30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30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30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30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30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30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30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30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30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30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30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30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30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30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30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30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30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30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30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30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30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30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30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30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30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30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30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30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30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30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30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30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30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30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30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30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30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30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30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30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30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30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30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30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30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30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30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1:15" ht="12.75">
      <c r="A646" s="30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1:15" ht="12.75">
      <c r="A647" s="30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1:15" ht="12.75">
      <c r="A648" s="30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1:15" ht="12.75">
      <c r="A649" s="30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1:15" ht="12.75">
      <c r="A650" s="30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1:15" ht="12.75">
      <c r="A651" s="30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1:15" ht="12.75">
      <c r="A652" s="30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1:15" ht="12.75">
      <c r="A653" s="30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1:15" ht="12.75">
      <c r="A654" s="30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1:15" ht="12.75">
      <c r="A655" s="30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1:15" ht="12.75">
      <c r="A656" s="30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1:15" ht="12.75">
      <c r="A657" s="30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1:15" ht="12.75">
      <c r="A658" s="30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1:15" ht="12.75">
      <c r="A659" s="30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1:15" ht="12.75">
      <c r="A660" s="30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1:15" ht="12.75">
      <c r="A661" s="30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1:15" ht="12.75">
      <c r="A662" s="30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1:15" ht="12.75">
      <c r="A663" s="30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1:15" ht="12.75">
      <c r="A664" s="30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</row>
    <row r="665" spans="1:15" ht="12.75">
      <c r="A665" s="30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</row>
    <row r="666" spans="1:15" ht="12.75">
      <c r="A666" s="30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</row>
    <row r="667" spans="1:15" ht="12.75">
      <c r="A667" s="30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</row>
    <row r="668" spans="1:15" ht="12.75">
      <c r="A668" s="30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</row>
    <row r="669" spans="1:15" ht="12.75">
      <c r="A669" s="30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</row>
    <row r="670" spans="1:15" ht="12.75">
      <c r="A670" s="30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</row>
    <row r="671" spans="1:15" ht="12.75">
      <c r="A671" s="30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1:15" ht="12.75">
      <c r="A672" s="30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1:15" ht="12.75">
      <c r="A673" s="30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</row>
    <row r="674" spans="1:15" ht="12.75">
      <c r="A674" s="30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</row>
    <row r="675" spans="1:15" ht="12.75">
      <c r="A675" s="30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</row>
    <row r="676" spans="1:15" ht="12.75">
      <c r="A676" s="30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</row>
    <row r="677" spans="1:15" ht="12.75">
      <c r="A677" s="30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</row>
    <row r="678" spans="1:15" ht="12.75">
      <c r="A678" s="30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</row>
    <row r="679" spans="1:15" ht="12.75">
      <c r="A679" s="30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</row>
    <row r="680" spans="1:15" ht="12.75">
      <c r="A680" s="30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</row>
    <row r="681" spans="1:15" ht="12.75">
      <c r="A681" s="30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</row>
    <row r="682" spans="1:15" ht="12.75">
      <c r="A682" s="30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</row>
    <row r="683" spans="1:15" ht="12.75">
      <c r="A683" s="30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</row>
    <row r="684" spans="1:15" ht="12.75">
      <c r="A684" s="30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</row>
    <row r="685" spans="1:15" ht="12.75">
      <c r="A685" s="30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</row>
    <row r="686" spans="1:15" ht="12.75">
      <c r="A686" s="30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</row>
    <row r="687" spans="1:15" ht="12.75">
      <c r="A687" s="30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</row>
    <row r="688" spans="1:15" ht="12.75">
      <c r="A688" s="30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</row>
    <row r="689" spans="1:15" ht="12.75">
      <c r="A689" s="30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</row>
    <row r="690" spans="1:15" ht="12.75">
      <c r="A690" s="30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</row>
    <row r="691" spans="1:15" ht="12.75">
      <c r="A691" s="30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</row>
    <row r="692" spans="1:15" ht="12.75">
      <c r="A692" s="30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</row>
    <row r="693" spans="1:15" ht="12.75">
      <c r="A693" s="30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</row>
    <row r="694" spans="1:15" ht="12.75">
      <c r="A694" s="30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</row>
    <row r="695" spans="1:15" ht="12.75">
      <c r="A695" s="30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1:15" ht="12.75">
      <c r="A696" s="30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</row>
    <row r="697" spans="1:15" ht="12.75">
      <c r="A697" s="30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</row>
    <row r="698" spans="1:15" ht="12.75">
      <c r="A698" s="30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</row>
    <row r="699" spans="1:15" ht="12.75">
      <c r="A699" s="30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</row>
    <row r="700" spans="1:15" ht="12.75">
      <c r="A700" s="30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</row>
    <row r="701" spans="1:15" ht="12.75">
      <c r="A701" s="30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</row>
    <row r="702" spans="1:15" ht="12.75">
      <c r="A702" s="30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</row>
    <row r="703" spans="1:15" ht="12.75">
      <c r="A703" s="30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</row>
    <row r="704" spans="1:15" ht="12.75">
      <c r="A704" s="30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</row>
    <row r="705" spans="1:15" ht="12.75">
      <c r="A705" s="30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</row>
    <row r="706" spans="1:15" ht="12.75">
      <c r="A706" s="30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</row>
    <row r="707" spans="1:15" ht="12.75">
      <c r="A707" s="30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</row>
    <row r="708" spans="1:15" ht="12.75">
      <c r="A708" s="30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</row>
    <row r="709" spans="1:15" ht="12.75">
      <c r="A709" s="30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</row>
    <row r="710" spans="1:15" ht="12.75">
      <c r="A710" s="30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</row>
    <row r="711" spans="1:15" ht="12.75">
      <c r="A711" s="30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</row>
    <row r="712" spans="1:15" ht="12.75">
      <c r="A712" s="30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</row>
    <row r="713" spans="1:15" ht="12.75">
      <c r="A713" s="30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</row>
    <row r="714" spans="1:15" ht="12.75">
      <c r="A714" s="30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</row>
    <row r="715" spans="1:15" ht="12.75">
      <c r="A715" s="30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</row>
    <row r="716" spans="1:15" ht="12.75">
      <c r="A716" s="30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</row>
    <row r="717" spans="1:15" ht="12.75">
      <c r="A717" s="30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</row>
    <row r="718" spans="1:15" ht="12.75">
      <c r="A718" s="30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</row>
    <row r="719" spans="1:15" ht="12.75">
      <c r="A719" s="30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</row>
    <row r="720" spans="1:15" ht="12.75">
      <c r="A720" s="30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</row>
    <row r="721" spans="1:15" ht="12.75">
      <c r="A721" s="30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</row>
    <row r="722" spans="1:15" ht="12.75">
      <c r="A722" s="30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</row>
    <row r="723" spans="1:15" ht="12.75">
      <c r="A723" s="30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</row>
    <row r="724" spans="1:15" ht="12.75">
      <c r="A724" s="30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</row>
    <row r="725" spans="1:15" ht="12.75">
      <c r="A725" s="30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</row>
    <row r="726" spans="1:15" ht="12.75">
      <c r="A726" s="30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</row>
    <row r="727" spans="1:15" ht="12.75">
      <c r="A727" s="30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</row>
    <row r="728" spans="1:15" ht="12.75">
      <c r="A728" s="30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</row>
    <row r="729" spans="1:15" ht="12.75">
      <c r="A729" s="30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</row>
    <row r="730" spans="1:15" ht="12.75">
      <c r="A730" s="30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</row>
    <row r="731" spans="1:15" ht="12.75">
      <c r="A731" s="30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</row>
    <row r="732" spans="1:15" ht="12.75">
      <c r="A732" s="30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</row>
    <row r="733" spans="1:15" ht="12.75">
      <c r="A733" s="30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</row>
    <row r="734" spans="1:15" ht="12.75">
      <c r="A734" s="30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</row>
    <row r="735" spans="1:15" ht="12.75">
      <c r="A735" s="30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</row>
    <row r="736" spans="1:15" ht="12.75">
      <c r="A736" s="30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</row>
    <row r="737" spans="1:15" ht="12.75">
      <c r="A737" s="30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</row>
    <row r="738" spans="1:15" ht="12.75">
      <c r="A738" s="30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</row>
    <row r="739" spans="1:15" ht="12.75">
      <c r="A739" s="30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</row>
    <row r="740" spans="1:15" ht="12.75">
      <c r="A740" s="30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</row>
    <row r="741" spans="1:15" ht="12.75">
      <c r="A741" s="30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</row>
    <row r="742" spans="1:15" ht="12.75">
      <c r="A742" s="30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1:15" ht="12.75">
      <c r="A743" s="30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</row>
    <row r="744" spans="1:15" ht="12.75">
      <c r="A744" s="30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</row>
    <row r="745" spans="1:15" ht="12.75">
      <c r="A745" s="30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</row>
    <row r="746" spans="1:15" ht="12.75">
      <c r="A746" s="30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</row>
    <row r="747" spans="1:15" ht="12.75">
      <c r="A747" s="30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</row>
    <row r="748" spans="1:15" ht="12.75">
      <c r="A748" s="30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</row>
    <row r="749" spans="1:15" ht="12.75">
      <c r="A749" s="30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</row>
    <row r="750" spans="1:15" ht="12.75">
      <c r="A750" s="30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</row>
    <row r="751" spans="1:15" ht="12.75">
      <c r="A751" s="30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</row>
    <row r="752" spans="1:15" ht="12.75">
      <c r="A752" s="30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</row>
    <row r="753" spans="1:15" ht="12.75">
      <c r="A753" s="30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1:15" ht="12.75">
      <c r="A754" s="30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</row>
    <row r="755" spans="1:15" ht="12.75">
      <c r="A755" s="30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</row>
    <row r="756" spans="1:15" ht="12.75">
      <c r="A756" s="30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</row>
    <row r="757" spans="1:15" ht="12.75">
      <c r="A757" s="30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</row>
    <row r="758" spans="1:15" ht="12.75">
      <c r="A758" s="30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1:15" ht="12.75">
      <c r="A759" s="30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</row>
    <row r="760" spans="1:15" ht="12.75">
      <c r="A760" s="30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</row>
    <row r="761" spans="1:15" ht="12.75">
      <c r="A761" s="30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</row>
    <row r="762" spans="1:15" ht="12.75">
      <c r="A762" s="30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</row>
    <row r="763" spans="1:15" ht="12.75">
      <c r="A763" s="30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</row>
    <row r="764" spans="1:15" ht="12.75">
      <c r="A764" s="30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</row>
    <row r="765" spans="1:15" ht="12.75">
      <c r="A765" s="30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</row>
    <row r="766" spans="1:15" ht="12.75">
      <c r="A766" s="30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</row>
    <row r="767" spans="1:15" ht="12.75">
      <c r="A767" s="30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</row>
    <row r="768" spans="1:15" ht="12.75">
      <c r="A768" s="30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</row>
    <row r="769" spans="1:15" ht="12.75">
      <c r="A769" s="30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</row>
    <row r="770" spans="1:15" ht="12.75">
      <c r="A770" s="30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</row>
    <row r="771" spans="1:15" ht="12.75">
      <c r="A771" s="30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</row>
    <row r="772" spans="1:15" ht="12.75">
      <c r="A772" s="30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</row>
    <row r="773" spans="1:15" ht="12.75">
      <c r="A773" s="30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</row>
    <row r="774" spans="1:15" ht="12.75">
      <c r="A774" s="30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</row>
    <row r="775" spans="1:15" ht="12.75">
      <c r="A775" s="30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</row>
    <row r="776" spans="1:15" ht="12.75">
      <c r="A776" s="30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</row>
    <row r="777" spans="1:15" ht="12.75">
      <c r="A777" s="30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</row>
    <row r="778" spans="1:15" ht="12.75">
      <c r="A778" s="30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</row>
    <row r="779" spans="1:15" ht="12.75">
      <c r="A779" s="30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</row>
    <row r="780" spans="1:15" ht="12.75">
      <c r="A780" s="30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</row>
    <row r="781" spans="1:15" ht="12.75">
      <c r="A781" s="30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</row>
    <row r="782" spans="1:15" ht="12.75">
      <c r="A782" s="30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</row>
    <row r="783" spans="1:15" ht="12.75">
      <c r="A783" s="30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</row>
    <row r="784" spans="1:15" ht="12.75">
      <c r="A784" s="30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</row>
    <row r="785" spans="1:15" ht="12.75">
      <c r="A785" s="30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</row>
    <row r="786" spans="1:15" ht="12.75">
      <c r="A786" s="30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</row>
    <row r="787" spans="1:15" ht="12.75">
      <c r="A787" s="30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</row>
    <row r="788" spans="1:15" ht="12.75">
      <c r="A788" s="30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</row>
    <row r="789" spans="1:15" ht="12.75">
      <c r="A789" s="30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</row>
    <row r="790" spans="1:15" ht="12.75">
      <c r="A790" s="30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</row>
    <row r="791" spans="1:15" ht="12.75">
      <c r="A791" s="30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</row>
    <row r="792" spans="1:15" ht="12.75">
      <c r="A792" s="30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</row>
    <row r="793" spans="1:15" ht="12.75">
      <c r="A793" s="30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</row>
    <row r="794" spans="1:15" ht="12.75">
      <c r="A794" s="30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</row>
    <row r="795" spans="1:15" ht="12.75">
      <c r="A795" s="30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</row>
    <row r="796" spans="1:15" ht="12.75">
      <c r="A796" s="30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</row>
    <row r="797" spans="1:15" ht="12.75">
      <c r="A797" s="30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</row>
    <row r="798" spans="1:15" ht="12.75">
      <c r="A798" s="30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</row>
    <row r="799" spans="1:15" ht="12.75">
      <c r="A799" s="30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</row>
    <row r="800" spans="1:15" ht="12.75">
      <c r="A800" s="30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</row>
    <row r="801" spans="1:15" ht="12.75">
      <c r="A801" s="30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</row>
    <row r="802" spans="1:15" ht="12.75">
      <c r="A802" s="30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</row>
    <row r="803" spans="1:15" ht="12.75">
      <c r="A803" s="30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</row>
    <row r="804" spans="1:15" ht="12.75">
      <c r="A804" s="30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</row>
    <row r="805" spans="1:15" ht="12.75">
      <c r="A805" s="30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</row>
    <row r="806" spans="1:15" ht="12.75">
      <c r="A806" s="30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</row>
    <row r="807" spans="1:15" ht="12.75">
      <c r="A807" s="30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</row>
    <row r="808" spans="1:15" ht="12.75">
      <c r="A808" s="30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</row>
    <row r="809" spans="1:15" ht="12.75">
      <c r="A809" s="30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</row>
    <row r="810" spans="1:15" ht="12.75">
      <c r="A810" s="30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</row>
    <row r="811" spans="1:15" ht="12.75">
      <c r="A811" s="30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</row>
    <row r="812" spans="1:15" ht="12.75">
      <c r="A812" s="30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</row>
    <row r="813" spans="1:15" ht="12.75">
      <c r="A813" s="30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</row>
    <row r="814" spans="1:15" ht="12.75">
      <c r="A814" s="30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</row>
    <row r="815" spans="1:15" ht="12.75">
      <c r="A815" s="30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</row>
    <row r="816" spans="1:15" ht="12.75">
      <c r="A816" s="30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</row>
    <row r="817" spans="1:15" ht="12.75">
      <c r="A817" s="30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</row>
    <row r="818" spans="1:15" ht="12.75">
      <c r="A818" s="30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</row>
    <row r="819" spans="1:15" ht="12.75">
      <c r="A819" s="30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</row>
    <row r="820" spans="1:15" ht="12.75">
      <c r="A820" s="30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</row>
    <row r="821" spans="1:15" ht="12.75">
      <c r="A821" s="30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</row>
    <row r="822" spans="1:15" ht="12.75">
      <c r="A822" s="30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</row>
    <row r="823" spans="1:15" ht="12.75">
      <c r="A823" s="30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</row>
    <row r="824" spans="1:15" ht="12.75">
      <c r="A824" s="30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</row>
    <row r="825" spans="1:15" ht="12.75">
      <c r="A825" s="30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</row>
    <row r="826" spans="1:15" ht="12.75">
      <c r="A826" s="30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</row>
    <row r="827" spans="1:15" ht="12.75">
      <c r="A827" s="30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</row>
    <row r="828" spans="1:15" ht="12.75">
      <c r="A828" s="30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</row>
    <row r="829" spans="1:15" ht="12.75">
      <c r="A829" s="30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</row>
    <row r="830" spans="1:15" ht="12.75">
      <c r="A830" s="30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</row>
    <row r="831" spans="1:15" ht="12.75">
      <c r="A831" s="30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</row>
    <row r="832" spans="1:15" ht="12.75">
      <c r="A832" s="30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</row>
    <row r="833" spans="1:15" ht="12.75">
      <c r="A833" s="30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</row>
    <row r="834" spans="1:15" ht="12.75">
      <c r="A834" s="30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</row>
    <row r="835" spans="1:15" ht="12.75">
      <c r="A835" s="30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</row>
    <row r="836" spans="1:15" ht="12.75">
      <c r="A836" s="30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</row>
    <row r="837" spans="1:15" ht="12.75">
      <c r="A837" s="30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</row>
    <row r="838" spans="1:15" ht="12.75">
      <c r="A838" s="30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</row>
    <row r="839" spans="1:15" ht="12.75">
      <c r="A839" s="30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</row>
    <row r="840" spans="1:15" ht="12.75">
      <c r="A840" s="30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</row>
    <row r="841" spans="1:15" ht="12.75">
      <c r="A841" s="30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</row>
    <row r="842" spans="1:15" ht="12.75">
      <c r="A842" s="30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</row>
    <row r="843" spans="1:15" ht="12.75">
      <c r="A843" s="30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</row>
    <row r="844" spans="1:15" ht="12.75">
      <c r="A844" s="30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</row>
    <row r="845" spans="1:15" ht="12.75">
      <c r="A845" s="30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</row>
    <row r="846" spans="1:15" ht="12.75">
      <c r="A846" s="30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</row>
    <row r="847" spans="1:15" ht="12.75">
      <c r="A847" s="30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</row>
    <row r="848" spans="1:15" ht="12.75">
      <c r="A848" s="30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</row>
    <row r="849" spans="1:15" ht="12.75">
      <c r="A849" s="30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</row>
    <row r="850" spans="1:15" ht="12.75">
      <c r="A850" s="30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</row>
    <row r="851" spans="1:15" ht="12.75">
      <c r="A851" s="30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</row>
    <row r="852" spans="1:15" ht="12.75">
      <c r="A852" s="30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</row>
    <row r="853" spans="1:15" ht="12.75">
      <c r="A853" s="30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</row>
    <row r="854" spans="1:15" ht="12.75">
      <c r="A854" s="30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</row>
    <row r="855" spans="1:15" ht="12.75">
      <c r="A855" s="30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</row>
    <row r="856" spans="1:15" ht="12.75">
      <c r="A856" s="30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</row>
    <row r="857" spans="1:15" ht="12.75">
      <c r="A857" s="30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</row>
    <row r="858" spans="1:15" ht="12.75">
      <c r="A858" s="30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</row>
    <row r="859" spans="1:15" ht="12.75">
      <c r="A859" s="30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</row>
    <row r="860" spans="1:15" ht="12.75">
      <c r="A860" s="30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</row>
    <row r="861" spans="1:15" ht="12.75">
      <c r="A861" s="30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</row>
    <row r="862" spans="1:15" ht="12.75">
      <c r="A862" s="30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</row>
    <row r="863" spans="1:15" ht="12.75">
      <c r="A863" s="30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</row>
    <row r="864" spans="1:15" ht="12.75">
      <c r="A864" s="30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</row>
    <row r="865" spans="1:15" ht="12.75">
      <c r="A865" s="30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</row>
    <row r="866" spans="1:15" ht="12.75">
      <c r="A866" s="30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</row>
    <row r="867" spans="1:15" ht="12.75">
      <c r="A867" s="30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</row>
    <row r="868" spans="1:15" ht="12.75">
      <c r="A868" s="30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</row>
    <row r="869" spans="1:15" ht="12.75">
      <c r="A869" s="30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</row>
    <row r="870" spans="1:15" ht="12.75">
      <c r="A870" s="30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</row>
    <row r="871" spans="1:15" ht="12.75">
      <c r="A871" s="30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</row>
    <row r="872" spans="1:15" ht="12.75">
      <c r="A872" s="30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</row>
    <row r="873" spans="1:15" ht="12.75">
      <c r="A873" s="30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</row>
    <row r="874" spans="1:15" ht="12.75">
      <c r="A874" s="30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</row>
    <row r="875" spans="1:15" ht="12.75">
      <c r="A875" s="30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</row>
    <row r="876" spans="1:15" ht="12.75">
      <c r="A876" s="30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</row>
    <row r="877" spans="1:15" ht="12.75">
      <c r="A877" s="30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</row>
    <row r="878" spans="1:15" ht="12.75">
      <c r="A878" s="30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</row>
    <row r="879" spans="1:15" ht="12.75">
      <c r="A879" s="30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</row>
    <row r="880" spans="1:15" ht="12.75">
      <c r="A880" s="30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</row>
    <row r="881" spans="1:15" ht="12.75">
      <c r="A881" s="30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</row>
    <row r="882" spans="1:15" ht="12.75">
      <c r="A882" s="30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</row>
    <row r="883" spans="1:15" ht="12.75">
      <c r="A883" s="30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</row>
    <row r="884" spans="1:15" ht="12.75">
      <c r="A884" s="30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</row>
    <row r="885" spans="1:15" ht="12.75">
      <c r="A885" s="30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</row>
    <row r="886" spans="1:15" ht="12.75">
      <c r="A886" s="30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</row>
    <row r="887" spans="1:15" ht="12.75">
      <c r="A887" s="30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</row>
    <row r="888" spans="1:15" ht="12.75">
      <c r="A888" s="30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</row>
    <row r="889" spans="1:15" ht="12.75">
      <c r="A889" s="30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</row>
    <row r="890" spans="1:15" ht="12.75">
      <c r="A890" s="30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</row>
    <row r="891" spans="1:15" ht="12.75">
      <c r="A891" s="30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</row>
    <row r="892" spans="1:15" ht="12.75">
      <c r="A892" s="30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</row>
    <row r="893" spans="1:15" ht="12.75">
      <c r="A893" s="30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</row>
    <row r="894" spans="1:15" ht="12.75">
      <c r="A894" s="30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</row>
    <row r="895" spans="1:15" ht="12.75">
      <c r="A895" s="30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</row>
  </sheetData>
  <printOptions horizontalCentered="1"/>
  <pageMargins left="0.75" right="0.75" top="1" bottom="1" header="0.5" footer="0.5"/>
  <pageSetup fitToHeight="2" fitToWidth="1" horizontalDpi="600" verticalDpi="600" orientation="landscape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J. Clark</dc:creator>
  <cp:keywords/>
  <dc:description/>
  <cp:lastModifiedBy>Registered User</cp:lastModifiedBy>
  <cp:lastPrinted>2004-09-03T19:07:23Z</cp:lastPrinted>
  <dcterms:created xsi:type="dcterms:W3CDTF">1999-06-28T13:21:14Z</dcterms:created>
  <dcterms:modified xsi:type="dcterms:W3CDTF">2005-12-05T21:25:53Z</dcterms:modified>
  <cp:category/>
  <cp:version/>
  <cp:contentType/>
  <cp:contentStatus/>
</cp:coreProperties>
</file>